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109" windowWidth="16546" windowHeight="5488"/>
  </bookViews>
  <sheets>
    <sheet name="Score Log" sheetId="7" r:id="rId1"/>
    <sheet name="Record" sheetId="5" r:id="rId2"/>
  </sheets>
  <externalReferences>
    <externalReference r:id="rId3"/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M19" i="7"/>
  <c r="L19"/>
  <c r="I19"/>
  <c r="H19"/>
  <c r="J19" s="1"/>
  <c r="G19"/>
  <c r="E19"/>
  <c r="F19" s="1"/>
  <c r="M18"/>
  <c r="L18"/>
  <c r="J18"/>
  <c r="H18"/>
  <c r="G18"/>
  <c r="E18"/>
  <c r="F18" s="1"/>
  <c r="M17"/>
  <c r="L17"/>
  <c r="H17"/>
  <c r="I17" s="1"/>
  <c r="G17"/>
  <c r="F17"/>
  <c r="E17"/>
  <c r="M16"/>
  <c r="L16"/>
  <c r="I16"/>
  <c r="H16"/>
  <c r="J16" s="1"/>
  <c r="G16"/>
  <c r="E16"/>
  <c r="F16" s="1"/>
  <c r="M15"/>
  <c r="L15"/>
  <c r="I15"/>
  <c r="H15"/>
  <c r="G15"/>
  <c r="E15"/>
  <c r="F15" s="1"/>
  <c r="M14"/>
  <c r="L14"/>
  <c r="H14"/>
  <c r="I14" s="1"/>
  <c r="G14"/>
  <c r="F14"/>
  <c r="E14"/>
  <c r="M13"/>
  <c r="L13"/>
  <c r="H13"/>
  <c r="I13" s="1"/>
  <c r="G13"/>
  <c r="F13"/>
  <c r="E13"/>
  <c r="M12"/>
  <c r="L12"/>
  <c r="I12"/>
  <c r="H12"/>
  <c r="J12" s="1"/>
  <c r="G12"/>
  <c r="E12"/>
  <c r="F12" s="1"/>
  <c r="M11"/>
  <c r="L11"/>
  <c r="H11"/>
  <c r="I11" s="1"/>
  <c r="G11"/>
  <c r="F11"/>
  <c r="E11"/>
  <c r="M10"/>
  <c r="L10"/>
  <c r="H10"/>
  <c r="I10" s="1"/>
  <c r="G10"/>
  <c r="F10"/>
  <c r="E10"/>
  <c r="M9"/>
  <c r="L9"/>
  <c r="H9"/>
  <c r="I9" s="1"/>
  <c r="G9"/>
  <c r="F9"/>
  <c r="E9"/>
  <c r="M8"/>
  <c r="L8"/>
  <c r="I8"/>
  <c r="H8"/>
  <c r="J8" s="1"/>
  <c r="G8"/>
  <c r="E8"/>
  <c r="F8" s="1"/>
  <c r="M7"/>
  <c r="L7"/>
  <c r="J7"/>
  <c r="H7"/>
  <c r="I7" s="1"/>
  <c r="G7"/>
  <c r="F7"/>
  <c r="E7"/>
  <c r="M6"/>
  <c r="L6"/>
  <c r="J6"/>
  <c r="I6"/>
  <c r="H6"/>
  <c r="G6"/>
  <c r="E6"/>
  <c r="F6" s="1"/>
  <c r="M5"/>
  <c r="L5"/>
  <c r="H5"/>
  <c r="I5" s="1"/>
  <c r="G5"/>
  <c r="F5"/>
  <c r="E5"/>
  <c r="M4"/>
  <c r="M20" s="1"/>
  <c r="F2" s="1"/>
  <c r="L4"/>
  <c r="H4"/>
  <c r="H20" s="1"/>
  <c r="G4"/>
  <c r="G20" s="1"/>
  <c r="F4"/>
  <c r="E4"/>
  <c r="G2"/>
  <c r="B19"/>
  <c r="B18"/>
  <c r="B17"/>
  <c r="B16"/>
  <c r="B15"/>
  <c r="B14"/>
  <c r="B13"/>
  <c r="B12"/>
  <c r="B11"/>
  <c r="B10"/>
  <c r="B9"/>
  <c r="B8"/>
  <c r="B7"/>
  <c r="B6"/>
  <c r="B5"/>
  <c r="B4"/>
  <c r="B2"/>
  <c r="J14" l="1"/>
  <c r="K17"/>
  <c r="K18"/>
  <c r="K4"/>
  <c r="K5" s="1"/>
  <c r="K6" s="1"/>
  <c r="K7" s="1"/>
  <c r="K8" s="1"/>
  <c r="K9" s="1"/>
  <c r="K10" s="1"/>
  <c r="K11" s="1"/>
  <c r="K12" s="1"/>
  <c r="J5"/>
  <c r="J20" s="1"/>
  <c r="K16"/>
  <c r="J17"/>
  <c r="J11"/>
  <c r="I4"/>
  <c r="I20" s="1"/>
  <c r="L2" s="1"/>
  <c r="K14"/>
  <c r="K15"/>
  <c r="K13"/>
  <c r="K19"/>
</calcChain>
</file>

<file path=xl/sharedStrings.xml><?xml version="1.0" encoding="utf-8"?>
<sst xmlns="http://schemas.openxmlformats.org/spreadsheetml/2006/main" count="64" uniqueCount="51">
  <si>
    <t>Total</t>
  </si>
  <si>
    <t>SCORE</t>
  </si>
  <si>
    <t>Course</t>
  </si>
  <si>
    <t>TOTAL</t>
  </si>
  <si>
    <t>Played</t>
  </si>
  <si>
    <t>PTS</t>
  </si>
  <si>
    <t>H/C+/-</t>
  </si>
  <si>
    <t>Round Position</t>
  </si>
  <si>
    <t>League Position</t>
  </si>
  <si>
    <t>Rounds</t>
  </si>
  <si>
    <t xml:space="preserve">Total </t>
  </si>
  <si>
    <t>Highest</t>
  </si>
  <si>
    <t>Final League</t>
  </si>
  <si>
    <t>Year</t>
  </si>
  <si>
    <t>Won</t>
  </si>
  <si>
    <t>Score</t>
  </si>
  <si>
    <t>Position</t>
  </si>
  <si>
    <t>Bernie Fitzsimmon (membership No23)</t>
  </si>
  <si>
    <t>24th out of 24</t>
  </si>
  <si>
    <t>Score*</t>
  </si>
  <si>
    <t>24 / 27</t>
  </si>
  <si>
    <t>18 / 18</t>
  </si>
  <si>
    <t>N/A</t>
  </si>
  <si>
    <t>17 / 23</t>
  </si>
  <si>
    <t>18 / 22</t>
  </si>
  <si>
    <t>19 / 20</t>
  </si>
  <si>
    <t>26 / 32</t>
  </si>
  <si>
    <t>23 / 24</t>
  </si>
  <si>
    <t>2016 - New handicap system adopted</t>
  </si>
  <si>
    <t>21 / 27</t>
  </si>
  <si>
    <t>2007 - 2015 - best 10 scores count</t>
  </si>
  <si>
    <t>*</t>
  </si>
  <si>
    <t>2017 - Modified new handicap system adopted</t>
  </si>
  <si>
    <t>DROP</t>
  </si>
  <si>
    <t>20 / 28</t>
  </si>
  <si>
    <t>ROUND</t>
  </si>
  <si>
    <t>Full</t>
  </si>
  <si>
    <t>Play</t>
  </si>
  <si>
    <t>2018 - New Lysander handicap system adopted</t>
  </si>
  <si>
    <t>Pos</t>
  </si>
  <si>
    <t>20 / 30</t>
  </si>
  <si>
    <t>2019 - Modified Lysander handicap system adopted</t>
  </si>
  <si>
    <t>Win</t>
  </si>
  <si>
    <t>2019 - Tied round win</t>
  </si>
  <si>
    <t>14 / 24</t>
  </si>
  <si>
    <t>2019 - 5 point win bonus adopted</t>
  </si>
  <si>
    <r>
      <t>1</t>
    </r>
    <r>
      <rPr>
        <sz val="11"/>
        <color rgb="FF00B0F0"/>
        <rFont val="Calibri"/>
        <family val="2"/>
        <scheme val="minor"/>
      </rPr>
      <t>*</t>
    </r>
  </si>
  <si>
    <r>
      <t>42</t>
    </r>
    <r>
      <rPr>
        <sz val="11"/>
        <color rgb="FFFF0000"/>
        <rFont val="Calibri"/>
        <family val="2"/>
        <scheme val="minor"/>
      </rPr>
      <t>*</t>
    </r>
  </si>
  <si>
    <t>19=</t>
  </si>
  <si>
    <t>Y</t>
  </si>
  <si>
    <t>DNP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</si>
</sst>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name val="Arial"/>
      <family val="2"/>
    </font>
    <font>
      <b/>
      <sz val="14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3"/>
      <color theme="0"/>
      <name val="Arial"/>
      <family val="2"/>
    </font>
    <font>
      <b/>
      <sz val="14"/>
      <color rgb="FF00B05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6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B1DDA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NumberFormat="1" applyFont="1" applyFill="1" applyBorder="1" applyAlignment="1" applyProtection="1">
      <alignment horizontal="center" vertical="center"/>
    </xf>
    <xf numFmtId="164" fontId="0" fillId="3" borderId="0" xfId="0" applyNumberFormat="1" applyFont="1" applyFill="1" applyBorder="1" applyAlignment="1" applyProtection="1">
      <alignment horizontal="center" vertical="center"/>
    </xf>
    <xf numFmtId="1" fontId="0" fillId="3" borderId="0" xfId="0" applyNumberFormat="1" applyFont="1" applyFill="1" applyBorder="1" applyAlignment="1" applyProtection="1">
      <alignment horizontal="center" vertical="center"/>
    </xf>
    <xf numFmtId="0" fontId="0" fillId="3" borderId="0" xfId="0" applyNumberFormat="1" applyFont="1" applyFill="1" applyBorder="1" applyAlignment="1" applyProtection="1">
      <alignment vertical="center"/>
    </xf>
    <xf numFmtId="0" fontId="11" fillId="3" borderId="0" xfId="0" applyFont="1" applyFill="1"/>
    <xf numFmtId="0" fontId="0" fillId="0" borderId="0" xfId="0" applyAlignment="1">
      <alignment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0" fillId="3" borderId="0" xfId="0" applyFill="1"/>
    <xf numFmtId="0" fontId="11" fillId="0" borderId="0" xfId="0" applyFont="1" applyAlignment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 applyProtection="1">
      <alignment horizontal="center" vertical="center"/>
    </xf>
    <xf numFmtId="1" fontId="8" fillId="0" borderId="7" xfId="0" applyNumberFormat="1" applyFont="1" applyFill="1" applyBorder="1" applyAlignment="1" applyProtection="1">
      <alignment horizontal="center" vertical="center"/>
    </xf>
    <xf numFmtId="0" fontId="8" fillId="0" borderId="18" xfId="0" applyNumberFormat="1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 applyProtection="1">
      <alignment horizontal="center" vertical="center"/>
    </xf>
    <xf numFmtId="1" fontId="8" fillId="0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3" borderId="0" xfId="0" applyFont="1" applyFill="1"/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/>
    </xf>
    <xf numFmtId="164" fontId="10" fillId="3" borderId="0" xfId="0" applyNumberFormat="1" applyFont="1" applyFill="1" applyBorder="1" applyAlignment="1" applyProtection="1">
      <alignment horizontal="center" vertical="center"/>
    </xf>
    <xf numFmtId="1" fontId="10" fillId="3" borderId="0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12" fillId="0" borderId="2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15" fillId="3" borderId="0" xfId="0" applyNumberFormat="1" applyFont="1" applyFill="1" applyBorder="1" applyAlignment="1" applyProtection="1">
      <alignment horizontal="center" vertical="center"/>
    </xf>
    <xf numFmtId="0" fontId="12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14" xfId="0" applyNumberFormat="1" applyFont="1" applyFill="1" applyBorder="1" applyAlignment="1" applyProtection="1">
      <alignment horizontal="center" vertical="center"/>
    </xf>
    <xf numFmtId="164" fontId="8" fillId="6" borderId="4" xfId="0" applyNumberFormat="1" applyFont="1" applyFill="1" applyBorder="1" applyAlignment="1" applyProtection="1">
      <alignment horizontal="center" vertical="center"/>
    </xf>
    <xf numFmtId="1" fontId="8" fillId="6" borderId="4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8" fillId="7" borderId="21" xfId="0" applyNumberFormat="1" applyFont="1" applyFill="1" applyBorder="1" applyAlignment="1" applyProtection="1">
      <alignment horizontal="center" vertical="center"/>
    </xf>
    <xf numFmtId="0" fontId="8" fillId="0" borderId="22" xfId="0" applyNumberFormat="1" applyFont="1" applyFill="1" applyBorder="1" applyAlignment="1" applyProtection="1">
      <alignment horizontal="center" vertical="center"/>
    </xf>
    <xf numFmtId="164" fontId="12" fillId="0" borderId="9" xfId="0" applyNumberFormat="1" applyFont="1" applyFill="1" applyBorder="1" applyAlignment="1" applyProtection="1">
      <alignment horizontal="center" vertical="center"/>
    </xf>
    <xf numFmtId="1" fontId="12" fillId="0" borderId="8" xfId="0" applyNumberFormat="1" applyFont="1" applyFill="1" applyBorder="1" applyAlignment="1" applyProtection="1">
      <alignment horizontal="center" vertical="center"/>
    </xf>
    <xf numFmtId="0" fontId="12" fillId="0" borderId="22" xfId="0" applyNumberFormat="1" applyFont="1" applyFill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8" fillId="5" borderId="19" xfId="0" applyNumberFormat="1" applyFont="1" applyFill="1" applyBorder="1" applyAlignment="1" applyProtection="1">
      <alignment horizontal="center" vertical="center"/>
    </xf>
    <xf numFmtId="0" fontId="12" fillId="4" borderId="14" xfId="0" applyNumberFormat="1" applyFont="1" applyFill="1" applyBorder="1" applyAlignment="1" applyProtection="1">
      <alignment horizontal="center" vertical="center"/>
    </xf>
    <xf numFmtId="0" fontId="8" fillId="8" borderId="15" xfId="0" applyNumberFormat="1" applyFont="1" applyFill="1" applyBorder="1" applyAlignment="1" applyProtection="1">
      <alignment horizontal="center" vertical="center"/>
    </xf>
    <xf numFmtId="0" fontId="8" fillId="8" borderId="19" xfId="0" applyNumberFormat="1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textRotation="90"/>
    </xf>
    <xf numFmtId="0" fontId="10" fillId="0" borderId="16" xfId="0" applyFont="1" applyBorder="1" applyAlignment="1">
      <alignment horizontal="center" vertical="center" textRotation="90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2" fillId="4" borderId="2" xfId="0" applyNumberFormat="1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259"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colors>
    <mruColors>
      <color rgb="FFFEC2D0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Memb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Round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Card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>
        <row r="1">
          <cell r="B1" t="str">
            <v>Paul Baker</v>
          </cell>
          <cell r="D1" t="str">
            <v>Catterick</v>
          </cell>
          <cell r="F1">
            <v>2020</v>
          </cell>
        </row>
        <row r="2">
          <cell r="D2" t="str">
            <v>Washington</v>
          </cell>
        </row>
        <row r="3">
          <cell r="D3" t="str">
            <v>Bedale</v>
          </cell>
        </row>
        <row r="4">
          <cell r="D4" t="str">
            <v>Tyneside</v>
          </cell>
        </row>
        <row r="5">
          <cell r="D5" t="str">
            <v>Blyth</v>
          </cell>
        </row>
        <row r="6">
          <cell r="B6" t="str">
            <v>Bernie Fitzsimon</v>
          </cell>
          <cell r="D6" t="str">
            <v>Woodham</v>
          </cell>
        </row>
        <row r="7">
          <cell r="D7" t="str">
            <v>Newbiggin</v>
          </cell>
        </row>
        <row r="8">
          <cell r="D8" t="str">
            <v>Stocksfield</v>
          </cell>
        </row>
        <row r="9">
          <cell r="D9" t="str">
            <v>Morpeth</v>
          </cell>
        </row>
        <row r="10">
          <cell r="D10" t="str">
            <v>Beamish</v>
          </cell>
        </row>
        <row r="11">
          <cell r="D11" t="str">
            <v>Hobson</v>
          </cell>
        </row>
        <row r="12">
          <cell r="D12" t="str">
            <v>Teeside</v>
          </cell>
        </row>
        <row r="13">
          <cell r="D13" t="str">
            <v>Wearside</v>
          </cell>
        </row>
        <row r="14">
          <cell r="D14" t="str">
            <v>Houghton</v>
          </cell>
        </row>
        <row r="15">
          <cell r="D15" t="str">
            <v>COURSE 15</v>
          </cell>
        </row>
        <row r="16">
          <cell r="D16" t="str">
            <v>COURSE 16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</sheetNames>
    <sheetDataSet>
      <sheetData sheetId="0">
        <row r="6">
          <cell r="C6">
            <v>14.2</v>
          </cell>
        </row>
        <row r="11">
          <cell r="C11">
            <v>28</v>
          </cell>
          <cell r="F11">
            <v>0</v>
          </cell>
          <cell r="K11">
            <v>0</v>
          </cell>
          <cell r="P11" t="b">
            <v>0</v>
          </cell>
        </row>
      </sheetData>
      <sheetData sheetId="1">
        <row r="6">
          <cell r="C6">
            <v>14.2</v>
          </cell>
        </row>
        <row r="11">
          <cell r="C11">
            <v>28</v>
          </cell>
          <cell r="F11">
            <v>26</v>
          </cell>
          <cell r="K11">
            <v>1</v>
          </cell>
          <cell r="P11" t="b">
            <v>0</v>
          </cell>
        </row>
      </sheetData>
      <sheetData sheetId="2">
        <row r="6">
          <cell r="C6">
            <v>13.6</v>
          </cell>
        </row>
        <row r="11">
          <cell r="C11">
            <v>28</v>
          </cell>
          <cell r="F11">
            <v>26</v>
          </cell>
          <cell r="K11">
            <v>1</v>
          </cell>
          <cell r="P11" t="b">
            <v>0</v>
          </cell>
        </row>
      </sheetData>
      <sheetData sheetId="3">
        <row r="6">
          <cell r="C6">
            <v>13.799999999999999</v>
          </cell>
        </row>
        <row r="11">
          <cell r="C11">
            <v>28</v>
          </cell>
          <cell r="F11">
            <v>26</v>
          </cell>
          <cell r="K11">
            <v>1</v>
          </cell>
          <cell r="P11" t="b">
            <v>0</v>
          </cell>
        </row>
      </sheetData>
      <sheetData sheetId="4">
        <row r="6">
          <cell r="C6">
            <v>13.799999999999999</v>
          </cell>
        </row>
        <row r="11">
          <cell r="C11">
            <v>28</v>
          </cell>
          <cell r="F11">
            <v>24</v>
          </cell>
          <cell r="K11">
            <v>1</v>
          </cell>
          <cell r="P11" t="b">
            <v>0</v>
          </cell>
        </row>
      </sheetData>
      <sheetData sheetId="5">
        <row r="6">
          <cell r="C6">
            <v>13.799999999999999</v>
          </cell>
        </row>
        <row r="11">
          <cell r="C11">
            <v>28</v>
          </cell>
          <cell r="F11">
            <v>23</v>
          </cell>
          <cell r="K11">
            <v>1</v>
          </cell>
          <cell r="P11" t="b">
            <v>0</v>
          </cell>
        </row>
      </sheetData>
      <sheetData sheetId="6">
        <row r="6">
          <cell r="C6">
            <v>13.799999999999999</v>
          </cell>
        </row>
        <row r="11">
          <cell r="C11">
            <v>28</v>
          </cell>
          <cell r="F11">
            <v>20</v>
          </cell>
          <cell r="K11">
            <v>1</v>
          </cell>
          <cell r="P11" t="b">
            <v>0</v>
          </cell>
        </row>
      </sheetData>
      <sheetData sheetId="7">
        <row r="6">
          <cell r="C6">
            <v>13.799999999999999</v>
          </cell>
        </row>
        <row r="11">
          <cell r="C11">
            <v>28</v>
          </cell>
          <cell r="F11">
            <v>33</v>
          </cell>
          <cell r="K11">
            <v>0</v>
          </cell>
          <cell r="P11" t="b">
            <v>0</v>
          </cell>
        </row>
      </sheetData>
      <sheetData sheetId="8">
        <row r="6">
          <cell r="C6">
            <v>13.799999999999999</v>
          </cell>
        </row>
        <row r="11">
          <cell r="C11">
            <v>28</v>
          </cell>
          <cell r="F11">
            <v>32</v>
          </cell>
          <cell r="K11">
            <v>0</v>
          </cell>
          <cell r="P11" t="b">
            <v>0</v>
          </cell>
        </row>
      </sheetData>
      <sheetData sheetId="9">
        <row r="6">
          <cell r="C6">
            <v>13.799999999999999</v>
          </cell>
        </row>
        <row r="11">
          <cell r="C11">
            <v>28</v>
          </cell>
          <cell r="F11">
            <v>18</v>
          </cell>
          <cell r="K11">
            <v>1</v>
          </cell>
          <cell r="P11" t="b">
            <v>0</v>
          </cell>
        </row>
      </sheetData>
      <sheetData sheetId="10">
        <row r="6">
          <cell r="C6">
            <v>13.799999999999999</v>
          </cell>
        </row>
        <row r="11">
          <cell r="C11">
            <v>28</v>
          </cell>
          <cell r="F11">
            <v>26</v>
          </cell>
          <cell r="K11">
            <v>1</v>
          </cell>
          <cell r="P11" t="b">
            <v>0</v>
          </cell>
        </row>
      </sheetData>
      <sheetData sheetId="11">
        <row r="6">
          <cell r="C6">
            <v>13.799999999999999</v>
          </cell>
        </row>
        <row r="11">
          <cell r="C11">
            <v>28</v>
          </cell>
          <cell r="F11">
            <v>22</v>
          </cell>
          <cell r="K11">
            <v>1</v>
          </cell>
          <cell r="P11" t="b">
            <v>0</v>
          </cell>
        </row>
      </sheetData>
      <sheetData sheetId="12">
        <row r="6">
          <cell r="C6">
            <v>13.799999999999999</v>
          </cell>
        </row>
        <row r="11">
          <cell r="C11">
            <v>28</v>
          </cell>
          <cell r="F11">
            <v>26</v>
          </cell>
          <cell r="K11">
            <v>1</v>
          </cell>
          <cell r="P11" t="b">
            <v>0</v>
          </cell>
        </row>
      </sheetData>
      <sheetData sheetId="13">
        <row r="6">
          <cell r="C6">
            <v>13.799999999999999</v>
          </cell>
        </row>
        <row r="11">
          <cell r="C11">
            <v>28</v>
          </cell>
          <cell r="F11">
            <v>31</v>
          </cell>
          <cell r="K11">
            <v>0</v>
          </cell>
          <cell r="P11" t="b">
            <v>0</v>
          </cell>
        </row>
      </sheetData>
      <sheetData sheetId="14">
        <row r="6">
          <cell r="C6">
            <v>13.799999999999999</v>
          </cell>
        </row>
        <row r="11">
          <cell r="C11">
            <v>28</v>
          </cell>
          <cell r="F11">
            <v>0</v>
          </cell>
          <cell r="K11">
            <v>0</v>
          </cell>
          <cell r="P11" t="b">
            <v>0</v>
          </cell>
        </row>
      </sheetData>
      <sheetData sheetId="15">
        <row r="6">
          <cell r="C6">
            <v>13.799999999999999</v>
          </cell>
        </row>
        <row r="11">
          <cell r="C11">
            <v>28</v>
          </cell>
          <cell r="F11">
            <v>0</v>
          </cell>
          <cell r="K11">
            <v>0</v>
          </cell>
          <cell r="P11" t="b">
            <v>0</v>
          </cell>
        </row>
      </sheetData>
      <sheetData sheetId="16">
        <row r="6">
          <cell r="C6">
            <v>14.799999999999999</v>
          </cell>
        </row>
      </sheetData>
      <sheetData sheetId="17">
        <row r="6">
          <cell r="C6">
            <v>14.799999999999999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ourses"/>
    </sheetNames>
    <sheetDataSet>
      <sheetData sheetId="0">
        <row r="35">
          <cell r="L35">
            <v>88</v>
          </cell>
          <cell r="CS35">
            <v>0</v>
          </cell>
        </row>
      </sheetData>
      <sheetData sheetId="1">
        <row r="35">
          <cell r="L35">
            <v>85</v>
          </cell>
          <cell r="CS35">
            <v>111</v>
          </cell>
        </row>
      </sheetData>
      <sheetData sheetId="2">
        <row r="35">
          <cell r="L35">
            <v>92</v>
          </cell>
          <cell r="CS35">
            <v>110</v>
          </cell>
        </row>
      </sheetData>
      <sheetData sheetId="3">
        <row r="35">
          <cell r="L35">
            <v>0</v>
          </cell>
          <cell r="CS35">
            <v>109</v>
          </cell>
        </row>
      </sheetData>
      <sheetData sheetId="4">
        <row r="35">
          <cell r="L35">
            <v>0</v>
          </cell>
          <cell r="CS35">
            <v>109</v>
          </cell>
        </row>
      </sheetData>
      <sheetData sheetId="5">
        <row r="35">
          <cell r="L35">
            <v>0</v>
          </cell>
          <cell r="CS35">
            <v>114</v>
          </cell>
        </row>
      </sheetData>
      <sheetData sheetId="6">
        <row r="35">
          <cell r="L35">
            <v>0</v>
          </cell>
          <cell r="CS35">
            <v>117</v>
          </cell>
        </row>
      </sheetData>
      <sheetData sheetId="7">
        <row r="35">
          <cell r="L35">
            <v>0</v>
          </cell>
          <cell r="CS35">
            <v>100</v>
          </cell>
        </row>
      </sheetData>
      <sheetData sheetId="8">
        <row r="35">
          <cell r="L35">
            <v>0</v>
          </cell>
          <cell r="CS35">
            <v>103</v>
          </cell>
        </row>
      </sheetData>
      <sheetData sheetId="9">
        <row r="35">
          <cell r="L35">
            <v>0</v>
          </cell>
          <cell r="CS35">
            <v>119</v>
          </cell>
        </row>
      </sheetData>
      <sheetData sheetId="10">
        <row r="35">
          <cell r="L35">
            <v>0</v>
          </cell>
          <cell r="CS35">
            <v>108</v>
          </cell>
        </row>
      </sheetData>
      <sheetData sheetId="11">
        <row r="35">
          <cell r="L35">
            <v>0</v>
          </cell>
          <cell r="CS35">
            <v>114</v>
          </cell>
        </row>
      </sheetData>
      <sheetData sheetId="12">
        <row r="35">
          <cell r="L35">
            <v>0</v>
          </cell>
          <cell r="CS35">
            <v>110</v>
          </cell>
        </row>
      </sheetData>
      <sheetData sheetId="13">
        <row r="35">
          <cell r="L35">
            <v>0</v>
          </cell>
          <cell r="CS35">
            <v>106</v>
          </cell>
        </row>
      </sheetData>
      <sheetData sheetId="14">
        <row r="35">
          <cell r="L35">
            <v>0</v>
          </cell>
          <cell r="CS35">
            <v>0</v>
          </cell>
        </row>
      </sheetData>
      <sheetData sheetId="15">
        <row r="35">
          <cell r="L35">
            <v>0</v>
          </cell>
          <cell r="CS35">
            <v>0</v>
          </cell>
        </row>
      </sheetData>
      <sheetData sheetId="16">
        <row r="35">
          <cell r="P35">
            <v>0</v>
          </cell>
        </row>
      </sheetData>
      <sheetData sheetId="17">
        <row r="35">
          <cell r="P35">
            <v>0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zoomScale="80" zoomScaleNormal="80" workbookViewId="0">
      <selection sqref="A1:L1"/>
    </sheetView>
  </sheetViews>
  <sheetFormatPr defaultRowHeight="15.65"/>
  <cols>
    <col min="1" max="1" width="4.25" style="1" bestFit="1" customWidth="1"/>
    <col min="2" max="2" width="23.625" style="52" customWidth="1"/>
    <col min="3" max="4" width="9.125" style="6" bestFit="1" customWidth="1"/>
    <col min="5" max="5" width="7.625" style="53" customWidth="1"/>
    <col min="6" max="6" width="4.625" style="54" customWidth="1"/>
    <col min="7" max="7" width="6.875" style="52" customWidth="1"/>
    <col min="8" max="8" width="7.125" style="52" customWidth="1"/>
    <col min="9" max="9" width="6.625" style="55" hidden="1" customWidth="1"/>
    <col min="10" max="10" width="6.625" style="55" customWidth="1"/>
    <col min="11" max="11" width="6.625" style="52" customWidth="1"/>
    <col min="12" max="12" width="6.125" style="52" customWidth="1"/>
    <col min="13" max="13" width="6.125" style="52" hidden="1" customWidth="1"/>
    <col min="15" max="15" width="0.25" style="31" customWidth="1"/>
    <col min="16" max="16384" width="9" style="31"/>
  </cols>
  <sheetData>
    <row r="1" spans="1:14" ht="16" customHeight="1" thickBot="1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62"/>
      <c r="N1" s="30"/>
    </row>
    <row r="2" spans="1:14" s="34" customFormat="1" ht="21.75" customHeight="1" thickBot="1">
      <c r="A2" s="89" t="s">
        <v>35</v>
      </c>
      <c r="B2" s="32">
        <f>[1]Blank!$F$1</f>
        <v>2020</v>
      </c>
      <c r="C2" s="94" t="s">
        <v>7</v>
      </c>
      <c r="D2" s="94" t="s">
        <v>8</v>
      </c>
      <c r="E2" s="57" t="s">
        <v>14</v>
      </c>
      <c r="F2" s="58">
        <f>M20</f>
        <v>0</v>
      </c>
      <c r="G2" s="91" t="str">
        <f>[1]Blank!$B$6</f>
        <v>Bernie Fitzsimon</v>
      </c>
      <c r="H2" s="92"/>
      <c r="I2" s="92"/>
      <c r="J2" s="93"/>
      <c r="K2" s="17" t="s">
        <v>4</v>
      </c>
      <c r="L2" s="18">
        <f>I20</f>
        <v>13</v>
      </c>
      <c r="M2" s="63"/>
      <c r="N2" s="33"/>
    </row>
    <row r="3" spans="1:14" s="34" customFormat="1" ht="18.7" customHeight="1" thickBot="1">
      <c r="A3" s="90"/>
      <c r="B3" s="74" t="s">
        <v>2</v>
      </c>
      <c r="C3" s="95"/>
      <c r="D3" s="95"/>
      <c r="E3" s="35" t="s">
        <v>36</v>
      </c>
      <c r="F3" s="76" t="s">
        <v>37</v>
      </c>
      <c r="G3" s="13" t="s">
        <v>1</v>
      </c>
      <c r="H3" s="14" t="s">
        <v>5</v>
      </c>
      <c r="I3" s="15"/>
      <c r="J3" s="15" t="s">
        <v>33</v>
      </c>
      <c r="K3" s="15" t="s">
        <v>3</v>
      </c>
      <c r="L3" s="16" t="s">
        <v>6</v>
      </c>
      <c r="M3" s="64" t="s">
        <v>42</v>
      </c>
      <c r="N3" s="30"/>
    </row>
    <row r="4" spans="1:14" s="34" customFormat="1" ht="21.1" customHeight="1">
      <c r="A4" s="19">
        <v>1</v>
      </c>
      <c r="B4" s="36" t="str">
        <f>[1]Blank!$D$1</f>
        <v>Catterick</v>
      </c>
      <c r="C4" s="9" t="s">
        <v>50</v>
      </c>
      <c r="D4" s="9" t="s">
        <v>48</v>
      </c>
      <c r="E4" s="37">
        <f>[2]R1!$C$11</f>
        <v>28</v>
      </c>
      <c r="F4" s="38">
        <f>ROUND(E4,0)</f>
        <v>28</v>
      </c>
      <c r="G4" s="77">
        <f>[3]C1!$CS$35</f>
        <v>0</v>
      </c>
      <c r="H4" s="86">
        <f>[2]R1!$F$11</f>
        <v>0</v>
      </c>
      <c r="I4" s="24" t="b">
        <f>IF(H4&gt;0,1)</f>
        <v>0</v>
      </c>
      <c r="J4" s="24" t="s">
        <v>49</v>
      </c>
      <c r="K4" s="24">
        <f>H4</f>
        <v>0</v>
      </c>
      <c r="L4" s="39">
        <f>[2]R1!$K$11</f>
        <v>0</v>
      </c>
      <c r="M4" s="65" t="b">
        <f>[2]R1!$P$11</f>
        <v>0</v>
      </c>
      <c r="N4" s="33"/>
    </row>
    <row r="5" spans="1:14" s="34" customFormat="1" ht="21.1" customHeight="1">
      <c r="A5" s="20">
        <v>2</v>
      </c>
      <c r="B5" s="40" t="str">
        <f>[1]Blank!$D$2</f>
        <v>Washington</v>
      </c>
      <c r="C5" s="10">
        <v>17</v>
      </c>
      <c r="D5" s="10">
        <v>19</v>
      </c>
      <c r="E5" s="41">
        <f>[2]R2!$C$11</f>
        <v>28</v>
      </c>
      <c r="F5" s="42">
        <f>ROUND(E5,0)</f>
        <v>28</v>
      </c>
      <c r="G5" s="78">
        <f>[3]C2!$CS$35</f>
        <v>111</v>
      </c>
      <c r="H5" s="59">
        <f>[2]R2!$F$11</f>
        <v>26</v>
      </c>
      <c r="I5" s="59">
        <f>IF(H5&gt;0,1)</f>
        <v>1</v>
      </c>
      <c r="J5" s="59">
        <f t="shared" ref="J5:J19" si="0">H5</f>
        <v>26</v>
      </c>
      <c r="K5" s="60">
        <f>K4+H5</f>
        <v>26</v>
      </c>
      <c r="L5" s="56">
        <f>[2]R2!$K$11</f>
        <v>1</v>
      </c>
      <c r="M5" s="65" t="b">
        <f>[2]R2!$P$11</f>
        <v>0</v>
      </c>
      <c r="N5" s="33"/>
    </row>
    <row r="6" spans="1:14" s="34" customFormat="1" ht="21.1" customHeight="1">
      <c r="A6" s="20">
        <v>3</v>
      </c>
      <c r="B6" s="43" t="str">
        <f>[1]Blank!$D$3</f>
        <v>Bedale</v>
      </c>
      <c r="C6" s="10">
        <v>13</v>
      </c>
      <c r="D6" s="10">
        <v>18</v>
      </c>
      <c r="E6" s="41">
        <f>[2]R3!$C$11</f>
        <v>28</v>
      </c>
      <c r="F6" s="42">
        <f t="shared" ref="F6:F19" si="1">ROUND(E6,0)</f>
        <v>28</v>
      </c>
      <c r="G6" s="78">
        <f>[3]C3!$CS$35</f>
        <v>110</v>
      </c>
      <c r="H6" s="59">
        <f>[2]R3!$F$11</f>
        <v>26</v>
      </c>
      <c r="I6" s="59">
        <f>IF(H6&gt;0,1)</f>
        <v>1</v>
      </c>
      <c r="J6" s="59">
        <f t="shared" si="0"/>
        <v>26</v>
      </c>
      <c r="K6" s="60">
        <f t="shared" ref="K6:K12" si="2">K5+H6</f>
        <v>52</v>
      </c>
      <c r="L6" s="56">
        <f>[2]R3!$K$11</f>
        <v>1</v>
      </c>
      <c r="M6" s="65" t="b">
        <f>[2]R3!$P$11</f>
        <v>0</v>
      </c>
      <c r="N6" s="44"/>
    </row>
    <row r="7" spans="1:14" s="34" customFormat="1" ht="21.1" customHeight="1">
      <c r="A7" s="20">
        <v>4</v>
      </c>
      <c r="B7" s="40" t="str">
        <f>[1]Blank!$D$4</f>
        <v>Tyneside</v>
      </c>
      <c r="C7" s="10">
        <v>6</v>
      </c>
      <c r="D7" s="10">
        <v>18</v>
      </c>
      <c r="E7" s="41">
        <f>[2]R4!$C$11</f>
        <v>28</v>
      </c>
      <c r="F7" s="42">
        <f t="shared" si="1"/>
        <v>28</v>
      </c>
      <c r="G7" s="78">
        <f>[3]C4!$CS$35</f>
        <v>109</v>
      </c>
      <c r="H7" s="59">
        <f>[2]R4!$F$11</f>
        <v>26</v>
      </c>
      <c r="I7" s="59">
        <f>IF(H7&gt;0,1)</f>
        <v>1</v>
      </c>
      <c r="J7" s="59">
        <f t="shared" si="0"/>
        <v>26</v>
      </c>
      <c r="K7" s="60">
        <f t="shared" si="2"/>
        <v>78</v>
      </c>
      <c r="L7" s="61">
        <f>[2]R4!$K$11</f>
        <v>1</v>
      </c>
      <c r="M7" s="66" t="b">
        <f>[2]R4!$P$11</f>
        <v>0</v>
      </c>
      <c r="N7" s="44"/>
    </row>
    <row r="8" spans="1:14" s="34" customFormat="1" ht="21.1" customHeight="1">
      <c r="A8" s="20">
        <v>5</v>
      </c>
      <c r="B8" s="43" t="str">
        <f>[1]Blank!$D$5</f>
        <v>Blyth</v>
      </c>
      <c r="C8" s="10">
        <v>18</v>
      </c>
      <c r="D8" s="10">
        <v>18</v>
      </c>
      <c r="E8" s="41">
        <f>[2]R5!$C$11</f>
        <v>28</v>
      </c>
      <c r="F8" s="42">
        <f t="shared" si="1"/>
        <v>28</v>
      </c>
      <c r="G8" s="78">
        <f>[3]C5!$CS$35</f>
        <v>109</v>
      </c>
      <c r="H8" s="59">
        <f>[2]R5!$F$11</f>
        <v>24</v>
      </c>
      <c r="I8" s="59">
        <f>IF(H8&gt;0,1)</f>
        <v>1</v>
      </c>
      <c r="J8" s="59">
        <f t="shared" si="0"/>
        <v>24</v>
      </c>
      <c r="K8" s="60">
        <f t="shared" si="2"/>
        <v>102</v>
      </c>
      <c r="L8" s="61">
        <f>[2]R5!$K$11</f>
        <v>1</v>
      </c>
      <c r="M8" s="66" t="b">
        <f>[2]R5!$P$11</f>
        <v>0</v>
      </c>
      <c r="N8" s="44"/>
    </row>
    <row r="9" spans="1:14" s="34" customFormat="1" ht="21.1" customHeight="1">
      <c r="A9" s="20">
        <v>6</v>
      </c>
      <c r="B9" s="45" t="str">
        <f>[1]Blank!$D$6</f>
        <v>Woodham</v>
      </c>
      <c r="C9" s="10">
        <v>19</v>
      </c>
      <c r="D9" s="10">
        <v>18</v>
      </c>
      <c r="E9" s="41">
        <f>[2]R6!$C$11</f>
        <v>28</v>
      </c>
      <c r="F9" s="42">
        <f t="shared" si="1"/>
        <v>28</v>
      </c>
      <c r="G9" s="78">
        <f>[3]C6!$CS$35</f>
        <v>114</v>
      </c>
      <c r="H9" s="87">
        <f>[2]R6!$F$11</f>
        <v>23</v>
      </c>
      <c r="I9" s="59">
        <f t="shared" ref="I9:I19" si="3">IF(H9&gt;0,1)</f>
        <v>1</v>
      </c>
      <c r="J9" s="59" t="s">
        <v>49</v>
      </c>
      <c r="K9" s="60">
        <f t="shared" si="2"/>
        <v>125</v>
      </c>
      <c r="L9" s="61">
        <f>[2]R6!$K$11</f>
        <v>1</v>
      </c>
      <c r="M9" s="66" t="b">
        <f>[2]R6!$P$11</f>
        <v>0</v>
      </c>
      <c r="N9" s="44"/>
    </row>
    <row r="10" spans="1:14" s="34" customFormat="1" ht="21.1" customHeight="1">
      <c r="A10" s="20">
        <v>7</v>
      </c>
      <c r="B10" s="43" t="str">
        <f>[1]Blank!$D$7</f>
        <v>Newbiggin</v>
      </c>
      <c r="C10" s="10">
        <v>14</v>
      </c>
      <c r="D10" s="10">
        <v>18</v>
      </c>
      <c r="E10" s="41">
        <f>[2]R7!$C$11</f>
        <v>28</v>
      </c>
      <c r="F10" s="42">
        <f t="shared" si="1"/>
        <v>28</v>
      </c>
      <c r="G10" s="78">
        <f>[3]C7!$CS$35</f>
        <v>117</v>
      </c>
      <c r="H10" s="87">
        <f>[2]R7!$F$11</f>
        <v>20</v>
      </c>
      <c r="I10" s="59">
        <f t="shared" si="3"/>
        <v>1</v>
      </c>
      <c r="J10" s="59" t="s">
        <v>49</v>
      </c>
      <c r="K10" s="60">
        <f t="shared" si="2"/>
        <v>145</v>
      </c>
      <c r="L10" s="61">
        <f>[2]R7!$K$11</f>
        <v>1</v>
      </c>
      <c r="M10" s="66" t="b">
        <f>[2]R7!$P$11</f>
        <v>0</v>
      </c>
      <c r="N10" s="44"/>
    </row>
    <row r="11" spans="1:14" s="34" customFormat="1" ht="21.1" customHeight="1">
      <c r="A11" s="20">
        <v>8</v>
      </c>
      <c r="B11" s="45" t="str">
        <f>[1]Blank!$D$8</f>
        <v>Stocksfield</v>
      </c>
      <c r="C11" s="10">
        <v>5</v>
      </c>
      <c r="D11" s="10">
        <v>16</v>
      </c>
      <c r="E11" s="41">
        <f>[2]R8!$C$11</f>
        <v>28</v>
      </c>
      <c r="F11" s="42">
        <f t="shared" si="1"/>
        <v>28</v>
      </c>
      <c r="G11" s="78">
        <f>[3]C8!$CS$35</f>
        <v>100</v>
      </c>
      <c r="H11" s="59">
        <f>[2]R8!$F$11</f>
        <v>33</v>
      </c>
      <c r="I11" s="59">
        <f t="shared" si="3"/>
        <v>1</v>
      </c>
      <c r="J11" s="59">
        <f t="shared" si="0"/>
        <v>33</v>
      </c>
      <c r="K11" s="60">
        <f t="shared" si="2"/>
        <v>178</v>
      </c>
      <c r="L11" s="61">
        <f>[2]R8!$K$11</f>
        <v>0</v>
      </c>
      <c r="M11" s="66" t="b">
        <f>[2]R8!$P$11</f>
        <v>0</v>
      </c>
      <c r="N11" s="44"/>
    </row>
    <row r="12" spans="1:14" s="34" customFormat="1" ht="21.1" customHeight="1" thickBot="1">
      <c r="A12" s="21">
        <v>9</v>
      </c>
      <c r="B12" s="75" t="str">
        <f>[1]Blank!$D$9</f>
        <v>Morpeth</v>
      </c>
      <c r="C12" s="11">
        <v>6</v>
      </c>
      <c r="D12" s="11">
        <v>18</v>
      </c>
      <c r="E12" s="41">
        <f>[2]R9!$C$11</f>
        <v>28</v>
      </c>
      <c r="F12" s="42">
        <f t="shared" si="1"/>
        <v>28</v>
      </c>
      <c r="G12" s="78">
        <f>[3]C9!$CS$35</f>
        <v>103</v>
      </c>
      <c r="H12" s="59">
        <f>[2]R9!$F$11</f>
        <v>32</v>
      </c>
      <c r="I12" s="59">
        <f t="shared" si="3"/>
        <v>1</v>
      </c>
      <c r="J12" s="59">
        <f t="shared" si="0"/>
        <v>32</v>
      </c>
      <c r="K12" s="60">
        <f t="shared" si="2"/>
        <v>210</v>
      </c>
      <c r="L12" s="61">
        <f>[2]R9!$K$11</f>
        <v>0</v>
      </c>
      <c r="M12" s="66" t="b">
        <f>[2]R9!$P$11</f>
        <v>0</v>
      </c>
      <c r="N12" s="44"/>
    </row>
    <row r="13" spans="1:14" s="34" customFormat="1" ht="21.1" customHeight="1">
      <c r="A13" s="19">
        <v>10</v>
      </c>
      <c r="B13" s="97" t="str">
        <f>[1]Blank!$D$10</f>
        <v>Beamish</v>
      </c>
      <c r="C13" s="12">
        <v>16</v>
      </c>
      <c r="D13" s="12">
        <v>17</v>
      </c>
      <c r="E13" s="41">
        <f>[2]R10!$C$11</f>
        <v>28</v>
      </c>
      <c r="F13" s="42">
        <f t="shared" si="1"/>
        <v>28</v>
      </c>
      <c r="G13" s="78">
        <f>[3]C10!$CS$35</f>
        <v>119</v>
      </c>
      <c r="H13" s="87">
        <f>[2]R10!$F$11</f>
        <v>18</v>
      </c>
      <c r="I13" s="59">
        <f t="shared" si="3"/>
        <v>1</v>
      </c>
      <c r="J13" s="59" t="s">
        <v>49</v>
      </c>
      <c r="K13" s="60">
        <f>SUMPRODUCT(LARGE(H4:H13,{1,2,3,4,5,6,7,8,9}))</f>
        <v>228</v>
      </c>
      <c r="L13" s="61">
        <f>[2]R10!$K$11</f>
        <v>1</v>
      </c>
      <c r="M13" s="66" t="b">
        <f>[2]R10!$P$11</f>
        <v>0</v>
      </c>
      <c r="N13" s="44"/>
    </row>
    <row r="14" spans="1:14" s="34" customFormat="1" ht="21.1" customHeight="1">
      <c r="A14" s="22">
        <v>11</v>
      </c>
      <c r="B14" s="43" t="str">
        <f>[1]Blank!$D$11</f>
        <v>Hobson</v>
      </c>
      <c r="C14" s="12">
        <v>13</v>
      </c>
      <c r="D14" s="12">
        <v>17</v>
      </c>
      <c r="E14" s="41">
        <f>[2]R11!$C$11</f>
        <v>28</v>
      </c>
      <c r="F14" s="42">
        <f t="shared" si="1"/>
        <v>28</v>
      </c>
      <c r="G14" s="78">
        <f>[3]C11!$CS$35</f>
        <v>108</v>
      </c>
      <c r="H14" s="59">
        <f>[2]R11!$F$11</f>
        <v>26</v>
      </c>
      <c r="I14" s="59">
        <f t="shared" si="3"/>
        <v>1</v>
      </c>
      <c r="J14" s="59">
        <f t="shared" si="0"/>
        <v>26</v>
      </c>
      <c r="K14" s="60">
        <f>SUMPRODUCT(LARGE(H4:H14,{1,2,3,4,5,6,7,8,9}))</f>
        <v>236</v>
      </c>
      <c r="L14" s="61">
        <f>[2]R11!$K$11</f>
        <v>1</v>
      </c>
      <c r="M14" s="66" t="b">
        <f>[2]R11!$P$11</f>
        <v>0</v>
      </c>
      <c r="N14" s="44"/>
    </row>
    <row r="15" spans="1:14" s="34" customFormat="1" ht="21.1" customHeight="1">
      <c r="A15" s="22">
        <v>12</v>
      </c>
      <c r="B15" s="45" t="str">
        <f>[1]Blank!$D$12</f>
        <v>Teeside</v>
      </c>
      <c r="C15" s="10">
        <v>16</v>
      </c>
      <c r="D15" s="10">
        <v>17</v>
      </c>
      <c r="E15" s="41">
        <f>[2]R12!$C$11</f>
        <v>28</v>
      </c>
      <c r="F15" s="42">
        <f t="shared" si="1"/>
        <v>28</v>
      </c>
      <c r="G15" s="78">
        <f>[3]C12!$CS$35</f>
        <v>114</v>
      </c>
      <c r="H15" s="87">
        <f>[2]R12!$F$11</f>
        <v>22</v>
      </c>
      <c r="I15" s="59">
        <f t="shared" si="3"/>
        <v>1</v>
      </c>
      <c r="J15" s="59" t="s">
        <v>49</v>
      </c>
      <c r="K15" s="60">
        <f>SUMPRODUCT(LARGE(H4:H15,{1,2,3,4,5,6,7,8,9}))</f>
        <v>238</v>
      </c>
      <c r="L15" s="61">
        <f>[2]R12!$K$11</f>
        <v>1</v>
      </c>
      <c r="M15" s="66" t="b">
        <f>[2]R12!$P$11</f>
        <v>0</v>
      </c>
      <c r="N15" s="44"/>
    </row>
    <row r="16" spans="1:14" s="34" customFormat="1" ht="21.1" customHeight="1">
      <c r="A16" s="20">
        <v>13</v>
      </c>
      <c r="B16" s="43" t="str">
        <f>[1]Blank!$D$13</f>
        <v>Wearside</v>
      </c>
      <c r="C16" s="10">
        <v>15</v>
      </c>
      <c r="D16" s="10">
        <v>17</v>
      </c>
      <c r="E16" s="41">
        <f>[2]R13!$C$11</f>
        <v>28</v>
      </c>
      <c r="F16" s="42">
        <f t="shared" si="1"/>
        <v>28</v>
      </c>
      <c r="G16" s="78">
        <f>[3]C13!$CS$35</f>
        <v>110</v>
      </c>
      <c r="H16" s="59">
        <f>[2]R13!$F$11</f>
        <v>26</v>
      </c>
      <c r="I16" s="59">
        <f t="shared" si="3"/>
        <v>1</v>
      </c>
      <c r="J16" s="59">
        <f t="shared" si="0"/>
        <v>26</v>
      </c>
      <c r="K16" s="60">
        <f>SUMPRODUCT(LARGE(H4:H16,{1,2,3,4,5,6,7,8,9}))</f>
        <v>242</v>
      </c>
      <c r="L16" s="61">
        <f>[2]R13!$K$11</f>
        <v>1</v>
      </c>
      <c r="M16" s="66" t="b">
        <f>[2]R13!$P$11</f>
        <v>0</v>
      </c>
      <c r="N16" s="44"/>
    </row>
    <row r="17" spans="1:14" s="34" customFormat="1" ht="21.1" customHeight="1" thickBot="1">
      <c r="A17" s="21">
        <v>14</v>
      </c>
      <c r="B17" s="46" t="str">
        <f>[1]Blank!$D$14</f>
        <v>Houghton</v>
      </c>
      <c r="C17" s="10">
        <v>9</v>
      </c>
      <c r="D17" s="10">
        <v>18</v>
      </c>
      <c r="E17" s="41">
        <f>[2]R14!$C$11</f>
        <v>28</v>
      </c>
      <c r="F17" s="42">
        <f t="shared" si="1"/>
        <v>28</v>
      </c>
      <c r="G17" s="78">
        <f>[3]C14!$CS$35</f>
        <v>106</v>
      </c>
      <c r="H17" s="59">
        <f>[2]R14!$F$11</f>
        <v>31</v>
      </c>
      <c r="I17" s="59">
        <f t="shared" si="3"/>
        <v>1</v>
      </c>
      <c r="J17" s="59">
        <f t="shared" si="0"/>
        <v>31</v>
      </c>
      <c r="K17" s="60">
        <f>SUMPRODUCT(LARGE(H4:H17,{1,2,3,4,5,6,7,8,9}))</f>
        <v>250</v>
      </c>
      <c r="L17" s="61">
        <f>[2]R14!$K$11</f>
        <v>0</v>
      </c>
      <c r="M17" s="66" t="b">
        <f>[2]R14!$P$11</f>
        <v>0</v>
      </c>
      <c r="N17" s="44"/>
    </row>
    <row r="18" spans="1:14" s="34" customFormat="1" ht="21.1" hidden="1" customHeight="1">
      <c r="A18" s="22">
        <v>15</v>
      </c>
      <c r="B18" s="43" t="str">
        <f>[1]Blank!$D$15</f>
        <v>COURSE 15</v>
      </c>
      <c r="C18" s="10"/>
      <c r="D18" s="10"/>
      <c r="E18" s="79">
        <f>[2]R15!$C$11</f>
        <v>28</v>
      </c>
      <c r="F18" s="80">
        <f t="shared" si="1"/>
        <v>28</v>
      </c>
      <c r="G18" s="81">
        <f>[3]C15!$CS$35</f>
        <v>0</v>
      </c>
      <c r="H18" s="82">
        <f>[2]R15!$F$11</f>
        <v>0</v>
      </c>
      <c r="I18" s="84"/>
      <c r="J18" s="82">
        <f t="shared" si="0"/>
        <v>0</v>
      </c>
      <c r="K18" s="83">
        <f>SUMPRODUCT(LARGE(H4:H18,{1,2,3,4,5,6,7,8,9,10}))</f>
        <v>273</v>
      </c>
      <c r="L18" s="61">
        <f>[2]R15!$K$11</f>
        <v>0</v>
      </c>
      <c r="M18" s="66" t="b">
        <f>[2]R15!$P$11</f>
        <v>0</v>
      </c>
      <c r="N18" s="44"/>
    </row>
    <row r="19" spans="1:14" s="34" customFormat="1" ht="21.1" hidden="1" customHeight="1" thickBot="1">
      <c r="A19" s="21">
        <v>16</v>
      </c>
      <c r="B19" s="46" t="str">
        <f>[1]Blank!$D$16</f>
        <v>COURSE 16</v>
      </c>
      <c r="C19" s="11"/>
      <c r="D19" s="11"/>
      <c r="E19" s="79">
        <f>[2]R16!$C$11</f>
        <v>28</v>
      </c>
      <c r="F19" s="80">
        <f t="shared" si="1"/>
        <v>28</v>
      </c>
      <c r="G19" s="81">
        <f>[3]C16!$CS$35</f>
        <v>0</v>
      </c>
      <c r="H19" s="82">
        <f>[2]R16!$F$11</f>
        <v>0</v>
      </c>
      <c r="I19" s="82" t="b">
        <f t="shared" si="3"/>
        <v>0</v>
      </c>
      <c r="J19" s="82">
        <f t="shared" si="0"/>
        <v>0</v>
      </c>
      <c r="K19" s="83">
        <f>SUMPRODUCT(LARGE(H4:H19,{1,2,3,4,5,6,7,8,9,10}))</f>
        <v>273</v>
      </c>
      <c r="L19" s="61">
        <f>[2]R16!$K$11</f>
        <v>0</v>
      </c>
      <c r="M19" s="66" t="b">
        <f>[2]R16!$P$11</f>
        <v>0</v>
      </c>
      <c r="N19" s="44"/>
    </row>
    <row r="20" spans="1:14" s="34" customFormat="1" ht="18.7" customHeight="1" thickBot="1">
      <c r="A20" s="47"/>
      <c r="B20" s="2" t="s">
        <v>3</v>
      </c>
      <c r="C20" s="23"/>
      <c r="D20" s="23"/>
      <c r="E20" s="70">
        <v>28</v>
      </c>
      <c r="F20" s="71">
        <v>28</v>
      </c>
      <c r="G20" s="67">
        <f>SUM(G4:G19)</f>
        <v>1430</v>
      </c>
      <c r="H20" s="67">
        <f>SUM(H4:H19)</f>
        <v>333</v>
      </c>
      <c r="I20" s="68">
        <f>SUM(I4:I19)</f>
        <v>13</v>
      </c>
      <c r="J20" s="69">
        <f>SUM(J4:J19)</f>
        <v>250</v>
      </c>
      <c r="K20" s="96" t="s">
        <v>39</v>
      </c>
      <c r="L20" s="85">
        <v>18</v>
      </c>
      <c r="M20" s="65">
        <f>SUM(M4:M19)</f>
        <v>0</v>
      </c>
      <c r="N20" s="44"/>
    </row>
    <row r="21" spans="1:14" ht="19.05" customHeight="1">
      <c r="A21" s="25"/>
      <c r="B21" s="48"/>
      <c r="E21" s="49"/>
      <c r="F21" s="50"/>
      <c r="G21" s="51"/>
      <c r="H21" s="51"/>
      <c r="I21" s="51"/>
      <c r="J21" s="51"/>
      <c r="K21" s="51"/>
      <c r="L21" s="51"/>
      <c r="M21" s="51"/>
      <c r="N21" s="44"/>
    </row>
    <row r="22" spans="1:14" ht="29.25" customHeight="1">
      <c r="A22" s="25"/>
      <c r="B22" s="26"/>
      <c r="E22" s="27"/>
      <c r="F22" s="28"/>
      <c r="G22" s="26"/>
      <c r="H22" s="26"/>
      <c r="I22" s="29"/>
      <c r="J22" s="29"/>
      <c r="K22" s="26"/>
      <c r="L22" s="26"/>
      <c r="M22" s="26"/>
      <c r="N22" s="33"/>
    </row>
    <row r="23" spans="1:14" ht="1.4" customHeight="1"/>
  </sheetData>
  <mergeCells count="5">
    <mergeCell ref="A1:L1"/>
    <mergeCell ref="A2:A3"/>
    <mergeCell ref="G2:J2"/>
    <mergeCell ref="C2:C3"/>
    <mergeCell ref="D2:D3"/>
  </mergeCells>
  <conditionalFormatting sqref="L4:M19">
    <cfRule type="cellIs" dxfId="258" priority="946" operator="greaterThan">
      <formula>0</formula>
    </cfRule>
    <cfRule type="cellIs" dxfId="257" priority="947" operator="lessThan">
      <formula>0</formula>
    </cfRule>
    <cfRule type="cellIs" dxfId="256" priority="948" operator="equal">
      <formula>0</formula>
    </cfRule>
  </conditionalFormatting>
  <conditionalFormatting sqref="G4:G19">
    <cfRule type="cellIs" dxfId="255" priority="300" operator="equal">
      <formula>"DNP"</formula>
    </cfRule>
  </conditionalFormatting>
  <conditionalFormatting sqref="J4:J19">
    <cfRule type="cellIs" dxfId="254" priority="299" operator="equal">
      <formula>"Y"</formula>
    </cfRule>
  </conditionalFormatting>
  <conditionalFormatting sqref="F4:F19">
    <cfRule type="cellIs" dxfId="253" priority="198" operator="equal">
      <formula>"DNP"</formula>
    </cfRule>
  </conditionalFormatting>
  <conditionalFormatting sqref="I4:I19">
    <cfRule type="containsText" dxfId="252" priority="197" operator="containsText" text="Y">
      <formula>NOT(ISERROR(SEARCH("Y",I4)))</formula>
    </cfRule>
  </conditionalFormatting>
  <conditionalFormatting sqref="L4:L19">
    <cfRule type="cellIs" dxfId="251" priority="194" operator="greaterThan">
      <formula>0</formula>
    </cfRule>
    <cfRule type="cellIs" dxfId="250" priority="195" operator="lessThan">
      <formula>0</formula>
    </cfRule>
    <cfRule type="cellIs" dxfId="249" priority="196" operator="equal">
      <formula>0</formula>
    </cfRule>
  </conditionalFormatting>
  <conditionalFormatting sqref="G4:G19">
    <cfRule type="cellIs" dxfId="248" priority="193" operator="equal">
      <formula>"DNP"</formula>
    </cfRule>
  </conditionalFormatting>
  <conditionalFormatting sqref="J4:J19">
    <cfRule type="containsText" dxfId="247" priority="192" operator="containsText" text="Y">
      <formula>NOT(ISERROR(SEARCH("Y",J4)))</formula>
    </cfRule>
  </conditionalFormatting>
  <conditionalFormatting sqref="J4:J19">
    <cfRule type="cellIs" dxfId="246" priority="191" operator="equal">
      <formula>"Y"</formula>
    </cfRule>
  </conditionalFormatting>
  <conditionalFormatting sqref="J2:J19">
    <cfRule type="containsText" dxfId="245" priority="190" operator="containsText" text="Y">
      <formula>NOT(ISERROR(SEARCH("Y",J2)))</formula>
    </cfRule>
  </conditionalFormatting>
  <conditionalFormatting sqref="L4:L19">
    <cfRule type="cellIs" dxfId="244" priority="187" operator="greaterThan">
      <formula>0</formula>
    </cfRule>
    <cfRule type="cellIs" dxfId="243" priority="188" operator="lessThan">
      <formula>0</formula>
    </cfRule>
    <cfRule type="cellIs" dxfId="242" priority="189" operator="equal">
      <formula>0</formula>
    </cfRule>
  </conditionalFormatting>
  <conditionalFormatting sqref="G4:G19">
    <cfRule type="cellIs" dxfId="241" priority="186" operator="equal">
      <formula>"DNP"</formula>
    </cfRule>
  </conditionalFormatting>
  <conditionalFormatting sqref="J4:J19">
    <cfRule type="containsText" dxfId="240" priority="185" operator="containsText" text="Y">
      <formula>NOT(ISERROR(SEARCH("Y",J4)))</formula>
    </cfRule>
  </conditionalFormatting>
  <conditionalFormatting sqref="J4:J19">
    <cfRule type="cellIs" dxfId="239" priority="184" operator="equal">
      <formula>"Y"</formula>
    </cfRule>
  </conditionalFormatting>
  <conditionalFormatting sqref="J2:J19">
    <cfRule type="containsText" dxfId="238" priority="183" operator="containsText" text="Y">
      <formula>NOT(ISERROR(SEARCH("Y",J2)))</formula>
    </cfRule>
  </conditionalFormatting>
  <conditionalFormatting sqref="F4:F19">
    <cfRule type="cellIs" dxfId="237" priority="182" operator="equal">
      <formula>"DNP"</formula>
    </cfRule>
  </conditionalFormatting>
  <conditionalFormatting sqref="I4:I19">
    <cfRule type="containsText" dxfId="236" priority="181" operator="containsText" text="Y">
      <formula>NOT(ISERROR(SEARCH("Y",I4)))</formula>
    </cfRule>
  </conditionalFormatting>
  <conditionalFormatting sqref="L4:L19">
    <cfRule type="cellIs" dxfId="235" priority="178" operator="greaterThan">
      <formula>0</formula>
    </cfRule>
    <cfRule type="cellIs" dxfId="234" priority="179" operator="lessThan">
      <formula>0</formula>
    </cfRule>
    <cfRule type="cellIs" dxfId="233" priority="180" operator="equal">
      <formula>0</formula>
    </cfRule>
  </conditionalFormatting>
  <conditionalFormatting sqref="G4:G19">
    <cfRule type="cellIs" dxfId="232" priority="177" operator="equal">
      <formula>"DNP"</formula>
    </cfRule>
  </conditionalFormatting>
  <conditionalFormatting sqref="J4:J19">
    <cfRule type="containsText" dxfId="231" priority="176" operator="containsText" text="Y">
      <formula>NOT(ISERROR(SEARCH("Y",J4)))</formula>
    </cfRule>
  </conditionalFormatting>
  <conditionalFormatting sqref="J4:J19">
    <cfRule type="cellIs" dxfId="230" priority="175" operator="equal">
      <formula>"Y"</formula>
    </cfRule>
  </conditionalFormatting>
  <conditionalFormatting sqref="J2:J20">
    <cfRule type="containsText" dxfId="229" priority="174" operator="containsText" text="Y">
      <formula>NOT(ISERROR(SEARCH("Y",J2)))</formula>
    </cfRule>
  </conditionalFormatting>
  <conditionalFormatting sqref="L4:L19">
    <cfRule type="cellIs" dxfId="228" priority="171" operator="greaterThan">
      <formula>0</formula>
    </cfRule>
    <cfRule type="cellIs" dxfId="227" priority="172" operator="lessThan">
      <formula>0</formula>
    </cfRule>
    <cfRule type="cellIs" dxfId="226" priority="173" operator="equal">
      <formula>0</formula>
    </cfRule>
  </conditionalFormatting>
  <conditionalFormatting sqref="G4:G19">
    <cfRule type="cellIs" dxfId="225" priority="170" operator="equal">
      <formula>"DNP"</formula>
    </cfRule>
  </conditionalFormatting>
  <conditionalFormatting sqref="J4:J19">
    <cfRule type="containsText" dxfId="224" priority="169" operator="containsText" text="Y">
      <formula>NOT(ISERROR(SEARCH("Y",J4)))</formula>
    </cfRule>
  </conditionalFormatting>
  <conditionalFormatting sqref="J4:J19">
    <cfRule type="cellIs" dxfId="223" priority="168" operator="equal">
      <formula>"Y"</formula>
    </cfRule>
  </conditionalFormatting>
  <conditionalFormatting sqref="J2:J20">
    <cfRule type="containsText" dxfId="222" priority="167" operator="containsText" text="Y">
      <formula>NOT(ISERROR(SEARCH("Y",J2)))</formula>
    </cfRule>
  </conditionalFormatting>
  <conditionalFormatting sqref="L4:L19">
    <cfRule type="cellIs" dxfId="221" priority="164" operator="greaterThan">
      <formula>0</formula>
    </cfRule>
    <cfRule type="cellIs" dxfId="220" priority="165" operator="lessThan">
      <formula>0</formula>
    </cfRule>
    <cfRule type="cellIs" dxfId="219" priority="166" operator="equal">
      <formula>0</formula>
    </cfRule>
  </conditionalFormatting>
  <conditionalFormatting sqref="G4:G19">
    <cfRule type="cellIs" dxfId="218" priority="163" operator="equal">
      <formula>"DNP"</formula>
    </cfRule>
  </conditionalFormatting>
  <conditionalFormatting sqref="J4:J19">
    <cfRule type="containsText" dxfId="217" priority="162" operator="containsText" text="Y">
      <formula>NOT(ISERROR(SEARCH("Y",J4)))</formula>
    </cfRule>
  </conditionalFormatting>
  <conditionalFormatting sqref="J4:J19">
    <cfRule type="cellIs" dxfId="216" priority="161" operator="equal">
      <formula>"Y"</formula>
    </cfRule>
  </conditionalFormatting>
  <conditionalFormatting sqref="J2:J20">
    <cfRule type="containsText" dxfId="215" priority="160" operator="containsText" text="Y">
      <formula>NOT(ISERROR(SEARCH("Y",J2)))</formula>
    </cfRule>
  </conditionalFormatting>
  <conditionalFormatting sqref="E4:E19">
    <cfRule type="cellIs" dxfId="214" priority="159" operator="equal">
      <formula>"DNP"</formula>
    </cfRule>
  </conditionalFormatting>
  <conditionalFormatting sqref="M4:M19">
    <cfRule type="cellIs" dxfId="213" priority="158" operator="equal">
      <formula>"DNP"</formula>
    </cfRule>
  </conditionalFormatting>
  <conditionalFormatting sqref="H4:H19">
    <cfRule type="containsText" dxfId="212" priority="157" operator="containsText" text="Y">
      <formula>NOT(ISERROR(SEARCH("Y",H4)))</formula>
    </cfRule>
  </conditionalFormatting>
  <conditionalFormatting sqref="L4:L19">
    <cfRule type="cellIs" dxfId="211" priority="154" operator="greaterThan">
      <formula>0</formula>
    </cfRule>
    <cfRule type="cellIs" dxfId="210" priority="155" operator="lessThan">
      <formula>0</formula>
    </cfRule>
    <cfRule type="cellIs" dxfId="209" priority="156" operator="equal">
      <formula>0</formula>
    </cfRule>
  </conditionalFormatting>
  <conditionalFormatting sqref="G4:G19">
    <cfRule type="cellIs" dxfId="208" priority="153" operator="equal">
      <formula>"DNP"</formula>
    </cfRule>
  </conditionalFormatting>
  <conditionalFormatting sqref="J2:J20">
    <cfRule type="containsText" dxfId="207" priority="152" operator="containsText" text="Y">
      <formula>NOT(ISERROR(SEARCH("Y",J2)))</formula>
    </cfRule>
  </conditionalFormatting>
  <conditionalFormatting sqref="L4:L19">
    <cfRule type="cellIs" dxfId="206" priority="149" operator="greaterThan">
      <formula>0</formula>
    </cfRule>
    <cfRule type="cellIs" dxfId="205" priority="150" operator="lessThan">
      <formula>0</formula>
    </cfRule>
    <cfRule type="cellIs" dxfId="204" priority="151" operator="equal">
      <formula>0</formula>
    </cfRule>
  </conditionalFormatting>
  <conditionalFormatting sqref="G4:G19">
    <cfRule type="cellIs" dxfId="203" priority="148" operator="equal">
      <formula>"DNP"</formula>
    </cfRule>
  </conditionalFormatting>
  <conditionalFormatting sqref="J4:J19">
    <cfRule type="containsText" dxfId="202" priority="147" operator="containsText" text="Y">
      <formula>NOT(ISERROR(SEARCH("Y",J4)))</formula>
    </cfRule>
  </conditionalFormatting>
  <conditionalFormatting sqref="J4:J19">
    <cfRule type="cellIs" dxfId="201" priority="146" operator="equal">
      <formula>"Y"</formula>
    </cfRule>
  </conditionalFormatting>
  <conditionalFormatting sqref="J2:J20">
    <cfRule type="containsText" dxfId="200" priority="145" operator="containsText" text="Y">
      <formula>NOT(ISERROR(SEARCH("Y",J2)))</formula>
    </cfRule>
  </conditionalFormatting>
  <conditionalFormatting sqref="L4:L19">
    <cfRule type="cellIs" dxfId="199" priority="142" operator="greaterThan">
      <formula>0</formula>
    </cfRule>
    <cfRule type="cellIs" dxfId="198" priority="143" operator="lessThan">
      <formula>0</formula>
    </cfRule>
    <cfRule type="cellIs" dxfId="197" priority="144" operator="equal">
      <formula>0</formula>
    </cfRule>
  </conditionalFormatting>
  <conditionalFormatting sqref="G4:G19">
    <cfRule type="cellIs" dxfId="196" priority="141" operator="equal">
      <formula>"DNP"</formula>
    </cfRule>
  </conditionalFormatting>
  <conditionalFormatting sqref="J4:J19">
    <cfRule type="containsText" dxfId="195" priority="140" operator="containsText" text="Y">
      <formula>NOT(ISERROR(SEARCH("Y",J4)))</formula>
    </cfRule>
  </conditionalFormatting>
  <conditionalFormatting sqref="J4:J19">
    <cfRule type="cellIs" dxfId="194" priority="139" operator="equal">
      <formula>"Y"</formula>
    </cfRule>
  </conditionalFormatting>
  <conditionalFormatting sqref="J2:J20">
    <cfRule type="containsText" dxfId="193" priority="138" operator="containsText" text="Y">
      <formula>NOT(ISERROR(SEARCH("Y",J2)))</formula>
    </cfRule>
  </conditionalFormatting>
  <conditionalFormatting sqref="J17">
    <cfRule type="containsText" dxfId="192" priority="137" operator="containsText" text="Y">
      <formula>NOT(ISERROR(SEARCH("Y",J17)))</formula>
    </cfRule>
  </conditionalFormatting>
  <conditionalFormatting sqref="L4:L19">
    <cfRule type="cellIs" dxfId="191" priority="134" operator="greaterThan">
      <formula>0</formula>
    </cfRule>
    <cfRule type="cellIs" dxfId="190" priority="135" operator="lessThan">
      <formula>0</formula>
    </cfRule>
    <cfRule type="cellIs" dxfId="189" priority="136" operator="equal">
      <formula>0</formula>
    </cfRule>
  </conditionalFormatting>
  <conditionalFormatting sqref="G4:G19">
    <cfRule type="cellIs" dxfId="188" priority="133" operator="equal">
      <formula>"DNP"</formula>
    </cfRule>
  </conditionalFormatting>
  <conditionalFormatting sqref="J4:J19">
    <cfRule type="containsText" dxfId="187" priority="132" operator="containsText" text="Y">
      <formula>NOT(ISERROR(SEARCH("Y",J4)))</formula>
    </cfRule>
  </conditionalFormatting>
  <conditionalFormatting sqref="J4:J19">
    <cfRule type="cellIs" dxfId="186" priority="131" operator="equal">
      <formula>"Y"</formula>
    </cfRule>
  </conditionalFormatting>
  <conditionalFormatting sqref="J2:J20">
    <cfRule type="containsText" dxfId="185" priority="130" operator="containsText" text="Y">
      <formula>NOT(ISERROR(SEARCH("Y",J2)))</formula>
    </cfRule>
  </conditionalFormatting>
  <conditionalFormatting sqref="J17">
    <cfRule type="containsText" dxfId="184" priority="129" operator="containsText" text="Y">
      <formula>NOT(ISERROR(SEARCH("Y",J17)))</formula>
    </cfRule>
  </conditionalFormatting>
  <conditionalFormatting sqref="L4:L19">
    <cfRule type="cellIs" dxfId="183" priority="126" operator="greaterThan">
      <formula>0</formula>
    </cfRule>
    <cfRule type="cellIs" dxfId="182" priority="127" operator="lessThan">
      <formula>0</formula>
    </cfRule>
    <cfRule type="cellIs" dxfId="181" priority="128" operator="equal">
      <formula>0</formula>
    </cfRule>
  </conditionalFormatting>
  <conditionalFormatting sqref="G4:G19">
    <cfRule type="cellIs" dxfId="180" priority="125" operator="equal">
      <formula>"DNP"</formula>
    </cfRule>
  </conditionalFormatting>
  <conditionalFormatting sqref="J4:J19">
    <cfRule type="containsText" dxfId="179" priority="124" operator="containsText" text="Y">
      <formula>NOT(ISERROR(SEARCH("Y",J4)))</formula>
    </cfRule>
  </conditionalFormatting>
  <conditionalFormatting sqref="J4:J19">
    <cfRule type="cellIs" dxfId="178" priority="123" operator="equal">
      <formula>"Y"</formula>
    </cfRule>
  </conditionalFormatting>
  <conditionalFormatting sqref="J2:J20">
    <cfRule type="containsText" dxfId="177" priority="122" operator="containsText" text="Y">
      <formula>NOT(ISERROR(SEARCH("Y",J2)))</formula>
    </cfRule>
  </conditionalFormatting>
  <conditionalFormatting sqref="J17">
    <cfRule type="containsText" dxfId="176" priority="121" operator="containsText" text="Y">
      <formula>NOT(ISERROR(SEARCH("Y",J17)))</formula>
    </cfRule>
  </conditionalFormatting>
  <conditionalFormatting sqref="L4:L19">
    <cfRule type="cellIs" dxfId="175" priority="118" operator="greaterThan">
      <formula>0</formula>
    </cfRule>
    <cfRule type="cellIs" dxfId="174" priority="119" operator="lessThan">
      <formula>0</formula>
    </cfRule>
    <cfRule type="cellIs" dxfId="173" priority="120" operator="equal">
      <formula>0</formula>
    </cfRule>
  </conditionalFormatting>
  <conditionalFormatting sqref="G4:G19">
    <cfRule type="cellIs" dxfId="172" priority="117" operator="equal">
      <formula>"DNP"</formula>
    </cfRule>
  </conditionalFormatting>
  <conditionalFormatting sqref="J4:J19">
    <cfRule type="containsText" dxfId="171" priority="116" operator="containsText" text="Y">
      <formula>NOT(ISERROR(SEARCH("Y",J4)))</formula>
    </cfRule>
  </conditionalFormatting>
  <conditionalFormatting sqref="J4:J19">
    <cfRule type="cellIs" dxfId="170" priority="115" operator="equal">
      <formula>"Y"</formula>
    </cfRule>
  </conditionalFormatting>
  <conditionalFormatting sqref="J2:J20">
    <cfRule type="containsText" dxfId="169" priority="114" operator="containsText" text="Y">
      <formula>NOT(ISERROR(SEARCH("Y",J2)))</formula>
    </cfRule>
  </conditionalFormatting>
  <conditionalFormatting sqref="J17">
    <cfRule type="containsText" dxfId="168" priority="113" operator="containsText" text="Y">
      <formula>NOT(ISERROR(SEARCH("Y",J17)))</formula>
    </cfRule>
  </conditionalFormatting>
  <conditionalFormatting sqref="L4:L19">
    <cfRule type="cellIs" dxfId="167" priority="110" operator="greaterThan">
      <formula>0</formula>
    </cfRule>
    <cfRule type="cellIs" dxfId="166" priority="111" operator="lessThan">
      <formula>0</formula>
    </cfRule>
    <cfRule type="cellIs" dxfId="165" priority="112" operator="equal">
      <formula>0</formula>
    </cfRule>
  </conditionalFormatting>
  <conditionalFormatting sqref="G4:G19">
    <cfRule type="cellIs" dxfId="164" priority="109" operator="equal">
      <formula>"DNP"</formula>
    </cfRule>
  </conditionalFormatting>
  <conditionalFormatting sqref="J4:J19">
    <cfRule type="containsText" dxfId="163" priority="108" operator="containsText" text="Y">
      <formula>NOT(ISERROR(SEARCH("Y",J4)))</formula>
    </cfRule>
  </conditionalFormatting>
  <conditionalFormatting sqref="J4:J19">
    <cfRule type="cellIs" dxfId="162" priority="107" operator="equal">
      <formula>"Y"</formula>
    </cfRule>
  </conditionalFormatting>
  <conditionalFormatting sqref="J2:J20">
    <cfRule type="containsText" dxfId="161" priority="106" operator="containsText" text="Y">
      <formula>NOT(ISERROR(SEARCH("Y",J2)))</formula>
    </cfRule>
  </conditionalFormatting>
  <conditionalFormatting sqref="J17">
    <cfRule type="containsText" dxfId="160" priority="105" operator="containsText" text="Y">
      <formula>NOT(ISERROR(SEARCH("Y",J17)))</formula>
    </cfRule>
  </conditionalFormatting>
  <conditionalFormatting sqref="L4:L19">
    <cfRule type="cellIs" dxfId="159" priority="102" operator="greaterThan">
      <formula>0</formula>
    </cfRule>
    <cfRule type="cellIs" dxfId="158" priority="103" operator="lessThan">
      <formula>0</formula>
    </cfRule>
    <cfRule type="cellIs" dxfId="157" priority="104" operator="equal">
      <formula>0</formula>
    </cfRule>
  </conditionalFormatting>
  <conditionalFormatting sqref="G4:G19">
    <cfRule type="cellIs" dxfId="156" priority="101" operator="equal">
      <formula>"DNP"</formula>
    </cfRule>
  </conditionalFormatting>
  <conditionalFormatting sqref="J4:J19">
    <cfRule type="containsText" dxfId="155" priority="100" operator="containsText" text="Y">
      <formula>NOT(ISERROR(SEARCH("Y",J4)))</formula>
    </cfRule>
  </conditionalFormatting>
  <conditionalFormatting sqref="J4:J19">
    <cfRule type="cellIs" dxfId="154" priority="99" operator="equal">
      <formula>"Y"</formula>
    </cfRule>
  </conditionalFormatting>
  <conditionalFormatting sqref="J2:J20">
    <cfRule type="containsText" dxfId="153" priority="98" operator="containsText" text="Y">
      <formula>NOT(ISERROR(SEARCH("Y",J2)))</formula>
    </cfRule>
  </conditionalFormatting>
  <conditionalFormatting sqref="J17">
    <cfRule type="containsText" dxfId="152" priority="97" operator="containsText" text="Y">
      <formula>NOT(ISERROR(SEARCH("Y",J17)))</formula>
    </cfRule>
  </conditionalFormatting>
  <conditionalFormatting sqref="L4:L19">
    <cfRule type="cellIs" dxfId="151" priority="94" operator="greaterThan">
      <formula>0</formula>
    </cfRule>
    <cfRule type="cellIs" dxfId="150" priority="95" operator="lessThan">
      <formula>0</formula>
    </cfRule>
    <cfRule type="cellIs" dxfId="149" priority="96" operator="equal">
      <formula>0</formula>
    </cfRule>
  </conditionalFormatting>
  <conditionalFormatting sqref="G4:G19">
    <cfRule type="cellIs" dxfId="148" priority="93" operator="equal">
      <formula>"DNP"</formula>
    </cfRule>
  </conditionalFormatting>
  <conditionalFormatting sqref="J4:J19">
    <cfRule type="containsText" dxfId="147" priority="92" operator="containsText" text="Y">
      <formula>NOT(ISERROR(SEARCH("Y",J4)))</formula>
    </cfRule>
  </conditionalFormatting>
  <conditionalFormatting sqref="J4:J19">
    <cfRule type="cellIs" dxfId="146" priority="91" operator="equal">
      <formula>"Y"</formula>
    </cfRule>
  </conditionalFormatting>
  <conditionalFormatting sqref="J2:J20">
    <cfRule type="containsText" dxfId="145" priority="90" operator="containsText" text="Y">
      <formula>NOT(ISERROR(SEARCH("Y",J2)))</formula>
    </cfRule>
  </conditionalFormatting>
  <conditionalFormatting sqref="J17">
    <cfRule type="containsText" dxfId="144" priority="89" operator="containsText" text="Y">
      <formula>NOT(ISERROR(SEARCH("Y",J17)))</formula>
    </cfRule>
  </conditionalFormatting>
  <conditionalFormatting sqref="L4:L19">
    <cfRule type="cellIs" dxfId="143" priority="86" operator="greaterThan">
      <formula>0</formula>
    </cfRule>
    <cfRule type="cellIs" dxfId="142" priority="87" operator="lessThan">
      <formula>0</formula>
    </cfRule>
    <cfRule type="cellIs" dxfId="141" priority="88" operator="equal">
      <formula>0</formula>
    </cfRule>
  </conditionalFormatting>
  <conditionalFormatting sqref="G4:G19">
    <cfRule type="cellIs" dxfId="140" priority="85" operator="equal">
      <formula>"DNP"</formula>
    </cfRule>
  </conditionalFormatting>
  <conditionalFormatting sqref="J4:J19">
    <cfRule type="containsText" dxfId="139" priority="84" operator="containsText" text="Y">
      <formula>NOT(ISERROR(SEARCH("Y",J4)))</formula>
    </cfRule>
  </conditionalFormatting>
  <conditionalFormatting sqref="J4:J19">
    <cfRule type="cellIs" dxfId="138" priority="83" operator="equal">
      <formula>"Y"</formula>
    </cfRule>
  </conditionalFormatting>
  <conditionalFormatting sqref="J2:J20">
    <cfRule type="containsText" dxfId="137" priority="82" operator="containsText" text="Y">
      <formula>NOT(ISERROR(SEARCH("Y",J2)))</formula>
    </cfRule>
  </conditionalFormatting>
  <conditionalFormatting sqref="J17">
    <cfRule type="containsText" dxfId="136" priority="81" operator="containsText" text="Y">
      <formula>NOT(ISERROR(SEARCH("Y",J17)))</formula>
    </cfRule>
  </conditionalFormatting>
  <conditionalFormatting sqref="L4:L19">
    <cfRule type="cellIs" dxfId="135" priority="78" operator="greaterThan">
      <formula>0</formula>
    </cfRule>
    <cfRule type="cellIs" dxfId="134" priority="79" operator="lessThan">
      <formula>0</formula>
    </cfRule>
    <cfRule type="cellIs" dxfId="133" priority="80" operator="equal">
      <formula>0</formula>
    </cfRule>
  </conditionalFormatting>
  <conditionalFormatting sqref="G4:G19">
    <cfRule type="cellIs" dxfId="132" priority="77" operator="equal">
      <formula>"DNP"</formula>
    </cfRule>
  </conditionalFormatting>
  <conditionalFormatting sqref="J4:J19">
    <cfRule type="containsText" dxfId="131" priority="76" operator="containsText" text="Y">
      <formula>NOT(ISERROR(SEARCH("Y",J4)))</formula>
    </cfRule>
  </conditionalFormatting>
  <conditionalFormatting sqref="J4:J19">
    <cfRule type="cellIs" dxfId="130" priority="75" operator="equal">
      <formula>"Y"</formula>
    </cfRule>
  </conditionalFormatting>
  <conditionalFormatting sqref="J2:J20">
    <cfRule type="containsText" dxfId="129" priority="74" operator="containsText" text="Y">
      <formula>NOT(ISERROR(SEARCH("Y",J2)))</formula>
    </cfRule>
  </conditionalFormatting>
  <conditionalFormatting sqref="J17">
    <cfRule type="containsText" dxfId="128" priority="73" operator="containsText" text="Y">
      <formula>NOT(ISERROR(SEARCH("Y",J17)))</formula>
    </cfRule>
  </conditionalFormatting>
  <conditionalFormatting sqref="L4:L19">
    <cfRule type="cellIs" dxfId="127" priority="70" operator="greaterThan">
      <formula>0</formula>
    </cfRule>
    <cfRule type="cellIs" dxfId="126" priority="71" operator="lessThan">
      <formula>0</formula>
    </cfRule>
    <cfRule type="cellIs" dxfId="125" priority="72" operator="equal">
      <formula>0</formula>
    </cfRule>
  </conditionalFormatting>
  <conditionalFormatting sqref="G4:G19">
    <cfRule type="cellIs" dxfId="124" priority="69" operator="equal">
      <formula>"DNP"</formula>
    </cfRule>
  </conditionalFormatting>
  <conditionalFormatting sqref="J4:J19">
    <cfRule type="containsText" dxfId="123" priority="68" operator="containsText" text="Y">
      <formula>NOT(ISERROR(SEARCH("Y",J4)))</formula>
    </cfRule>
  </conditionalFormatting>
  <conditionalFormatting sqref="J4:J19">
    <cfRule type="cellIs" dxfId="122" priority="67" operator="equal">
      <formula>"Y"</formula>
    </cfRule>
  </conditionalFormatting>
  <conditionalFormatting sqref="J2:J20">
    <cfRule type="containsText" dxfId="121" priority="66" operator="containsText" text="Y">
      <formula>NOT(ISERROR(SEARCH("Y",J2)))</formula>
    </cfRule>
  </conditionalFormatting>
  <conditionalFormatting sqref="J17">
    <cfRule type="containsText" dxfId="120" priority="65" operator="containsText" text="Y">
      <formula>NOT(ISERROR(SEARCH("Y",J17)))</formula>
    </cfRule>
  </conditionalFormatting>
  <conditionalFormatting sqref="L4:L19">
    <cfRule type="cellIs" dxfId="119" priority="62" operator="greaterThan">
      <formula>0</formula>
    </cfRule>
    <cfRule type="cellIs" dxfId="118" priority="63" operator="lessThan">
      <formula>0</formula>
    </cfRule>
    <cfRule type="cellIs" dxfId="117" priority="64" operator="equal">
      <formula>0</formula>
    </cfRule>
  </conditionalFormatting>
  <conditionalFormatting sqref="G4:G19">
    <cfRule type="cellIs" dxfId="116" priority="61" operator="equal">
      <formula>"DNP"</formula>
    </cfRule>
  </conditionalFormatting>
  <conditionalFormatting sqref="J4:J19">
    <cfRule type="containsText" dxfId="115" priority="60" operator="containsText" text="Y">
      <formula>NOT(ISERROR(SEARCH("Y",J4)))</formula>
    </cfRule>
  </conditionalFormatting>
  <conditionalFormatting sqref="J4:J19">
    <cfRule type="cellIs" dxfId="114" priority="59" operator="equal">
      <formula>"Y"</formula>
    </cfRule>
  </conditionalFormatting>
  <conditionalFormatting sqref="J2:J20">
    <cfRule type="containsText" dxfId="113" priority="58" operator="containsText" text="Y">
      <formula>NOT(ISERROR(SEARCH("Y",J2)))</formula>
    </cfRule>
  </conditionalFormatting>
  <conditionalFormatting sqref="J17">
    <cfRule type="containsText" dxfId="112" priority="57" operator="containsText" text="Y">
      <formula>NOT(ISERROR(SEARCH("Y",J17)))</formula>
    </cfRule>
  </conditionalFormatting>
  <conditionalFormatting sqref="L4:L19">
    <cfRule type="cellIs" dxfId="111" priority="54" operator="greaterThan">
      <formula>0</formula>
    </cfRule>
    <cfRule type="cellIs" dxfId="110" priority="55" operator="lessThan">
      <formula>0</formula>
    </cfRule>
    <cfRule type="cellIs" dxfId="109" priority="56" operator="equal">
      <formula>0</formula>
    </cfRule>
  </conditionalFormatting>
  <conditionalFormatting sqref="G4:G19">
    <cfRule type="cellIs" dxfId="105" priority="53" operator="equal">
      <formula>"DNP"</formula>
    </cfRule>
  </conditionalFormatting>
  <conditionalFormatting sqref="J4:J19">
    <cfRule type="containsText" dxfId="103" priority="52" operator="containsText" text="Y">
      <formula>NOT(ISERROR(SEARCH("Y",J4)))</formula>
    </cfRule>
  </conditionalFormatting>
  <conditionalFormatting sqref="J4:J19">
    <cfRule type="cellIs" dxfId="101" priority="51" operator="equal">
      <formula>"Y"</formula>
    </cfRule>
  </conditionalFormatting>
  <conditionalFormatting sqref="J2:J20">
    <cfRule type="containsText" dxfId="99" priority="50" operator="containsText" text="Y">
      <formula>NOT(ISERROR(SEARCH("Y",J2)))</formula>
    </cfRule>
  </conditionalFormatting>
  <conditionalFormatting sqref="J17">
    <cfRule type="containsText" dxfId="97" priority="49" operator="containsText" text="Y">
      <formula>NOT(ISERROR(SEARCH("Y",J17)))</formula>
    </cfRule>
  </conditionalFormatting>
  <conditionalFormatting sqref="L4:L19">
    <cfRule type="cellIs" dxfId="95" priority="46" operator="greaterThan">
      <formula>0</formula>
    </cfRule>
    <cfRule type="cellIs" dxfId="94" priority="47" operator="lessThan">
      <formula>0</formula>
    </cfRule>
    <cfRule type="cellIs" dxfId="93" priority="48" operator="equal">
      <formula>0</formula>
    </cfRule>
  </conditionalFormatting>
  <conditionalFormatting sqref="G4:G19">
    <cfRule type="cellIs" dxfId="89" priority="45" operator="equal">
      <formula>"DNP"</formula>
    </cfRule>
  </conditionalFormatting>
  <conditionalFormatting sqref="J4:J19">
    <cfRule type="containsText" dxfId="87" priority="44" operator="containsText" text="Y">
      <formula>NOT(ISERROR(SEARCH("Y",J4)))</formula>
    </cfRule>
  </conditionalFormatting>
  <conditionalFormatting sqref="J4:J19">
    <cfRule type="cellIs" dxfId="85" priority="43" operator="equal">
      <formula>"Y"</formula>
    </cfRule>
  </conditionalFormatting>
  <conditionalFormatting sqref="J2:J20">
    <cfRule type="containsText" dxfId="83" priority="42" operator="containsText" text="Y">
      <formula>NOT(ISERROR(SEARCH("Y",J2)))</formula>
    </cfRule>
  </conditionalFormatting>
  <conditionalFormatting sqref="J17">
    <cfRule type="containsText" dxfId="81" priority="41" operator="containsText" text="Y">
      <formula>NOT(ISERROR(SEARCH("Y",J17)))</formula>
    </cfRule>
  </conditionalFormatting>
  <conditionalFormatting sqref="L4:L19">
    <cfRule type="cellIs" dxfId="79" priority="38" operator="greaterThan">
      <formula>0</formula>
    </cfRule>
    <cfRule type="cellIs" dxfId="78" priority="39" operator="lessThan">
      <formula>0</formula>
    </cfRule>
    <cfRule type="cellIs" dxfId="77" priority="40" operator="equal">
      <formula>0</formula>
    </cfRule>
  </conditionalFormatting>
  <conditionalFormatting sqref="G4:G19">
    <cfRule type="cellIs" dxfId="73" priority="37" operator="equal">
      <formula>"DNP"</formula>
    </cfRule>
  </conditionalFormatting>
  <conditionalFormatting sqref="J4:J19">
    <cfRule type="containsText" dxfId="71" priority="36" operator="containsText" text="Y">
      <formula>NOT(ISERROR(SEARCH("Y",J4)))</formula>
    </cfRule>
  </conditionalFormatting>
  <conditionalFormatting sqref="J4:J19">
    <cfRule type="cellIs" dxfId="69" priority="35" operator="equal">
      <formula>"Y"</formula>
    </cfRule>
  </conditionalFormatting>
  <conditionalFormatting sqref="J2:J20">
    <cfRule type="containsText" dxfId="67" priority="34" operator="containsText" text="Y">
      <formula>NOT(ISERROR(SEARCH("Y",J2)))</formula>
    </cfRule>
  </conditionalFormatting>
  <conditionalFormatting sqref="J17">
    <cfRule type="containsText" dxfId="65" priority="33" operator="containsText" text="Y">
      <formula>NOT(ISERROR(SEARCH("Y",J17)))</formula>
    </cfRule>
  </conditionalFormatting>
  <conditionalFormatting sqref="L4:L19">
    <cfRule type="cellIs" dxfId="63" priority="30" operator="greaterThan">
      <formula>0</formula>
    </cfRule>
    <cfRule type="cellIs" dxfId="62" priority="31" operator="lessThan">
      <formula>0</formula>
    </cfRule>
    <cfRule type="cellIs" dxfId="61" priority="32" operator="equal">
      <formula>0</formula>
    </cfRule>
  </conditionalFormatting>
  <conditionalFormatting sqref="G4:G19">
    <cfRule type="cellIs" dxfId="57" priority="29" operator="equal">
      <formula>"DNP"</formula>
    </cfRule>
  </conditionalFormatting>
  <conditionalFormatting sqref="J4:J19">
    <cfRule type="containsText" dxfId="55" priority="28" operator="containsText" text="Y">
      <formula>NOT(ISERROR(SEARCH("Y",J4)))</formula>
    </cfRule>
  </conditionalFormatting>
  <conditionalFormatting sqref="J4:J19">
    <cfRule type="cellIs" dxfId="53" priority="27" operator="equal">
      <formula>"Y"</formula>
    </cfRule>
  </conditionalFormatting>
  <conditionalFormatting sqref="J2:J20">
    <cfRule type="containsText" dxfId="51" priority="26" operator="containsText" text="Y">
      <formula>NOT(ISERROR(SEARCH("Y",J2)))</formula>
    </cfRule>
  </conditionalFormatting>
  <conditionalFormatting sqref="J17">
    <cfRule type="containsText" dxfId="49" priority="25" operator="containsText" text="Y">
      <formula>NOT(ISERROR(SEARCH("Y",J17)))</formula>
    </cfRule>
  </conditionalFormatting>
  <conditionalFormatting sqref="L4:L19">
    <cfRule type="cellIs" dxfId="47" priority="22" operator="greaterThan">
      <formula>0</formula>
    </cfRule>
    <cfRule type="cellIs" dxfId="46" priority="23" operator="lessThan">
      <formula>0</formula>
    </cfRule>
    <cfRule type="cellIs" dxfId="45" priority="24" operator="equal">
      <formula>0</formula>
    </cfRule>
  </conditionalFormatting>
  <conditionalFormatting sqref="G4:G19">
    <cfRule type="cellIs" dxfId="41" priority="21" operator="equal">
      <formula>"DNP"</formula>
    </cfRule>
  </conditionalFormatting>
  <conditionalFormatting sqref="J4:J19">
    <cfRule type="containsText" dxfId="39" priority="20" operator="containsText" text="Y">
      <formula>NOT(ISERROR(SEARCH("Y",J4)))</formula>
    </cfRule>
  </conditionalFormatting>
  <conditionalFormatting sqref="J4:J19">
    <cfRule type="cellIs" dxfId="37" priority="19" operator="equal">
      <formula>"Y"</formula>
    </cfRule>
  </conditionalFormatting>
  <conditionalFormatting sqref="J2:J20">
    <cfRule type="containsText" dxfId="35" priority="18" operator="containsText" text="Y">
      <formula>NOT(ISERROR(SEARCH("Y",J2)))</formula>
    </cfRule>
  </conditionalFormatting>
  <conditionalFormatting sqref="J17">
    <cfRule type="containsText" dxfId="33" priority="17" operator="containsText" text="Y">
      <formula>NOT(ISERROR(SEARCH("Y",J17)))</formula>
    </cfRule>
  </conditionalFormatting>
  <conditionalFormatting sqref="L4:L19">
    <cfRule type="cellIs" dxfId="31" priority="14" operator="greaterThan">
      <formula>0</formula>
    </cfRule>
    <cfRule type="cellIs" dxfId="30" priority="15" operator="lessThan">
      <formula>0</formula>
    </cfRule>
    <cfRule type="cellIs" dxfId="29" priority="16" operator="equal">
      <formula>0</formula>
    </cfRule>
  </conditionalFormatting>
  <conditionalFormatting sqref="G4:G19">
    <cfRule type="cellIs" dxfId="25" priority="13" operator="equal">
      <formula>"DNP"</formula>
    </cfRule>
  </conditionalFormatting>
  <conditionalFormatting sqref="J4:J19">
    <cfRule type="containsText" dxfId="23" priority="12" operator="containsText" text="Y">
      <formula>NOT(ISERROR(SEARCH("Y",J4)))</formula>
    </cfRule>
  </conditionalFormatting>
  <conditionalFormatting sqref="J4:J19">
    <cfRule type="cellIs" dxfId="21" priority="11" operator="equal">
      <formula>"Y"</formula>
    </cfRule>
  </conditionalFormatting>
  <conditionalFormatting sqref="J2:J20">
    <cfRule type="containsText" dxfId="19" priority="10" operator="containsText" text="Y">
      <formula>NOT(ISERROR(SEARCH("Y",J2)))</formula>
    </cfRule>
  </conditionalFormatting>
  <conditionalFormatting sqref="J17">
    <cfRule type="containsText" dxfId="17" priority="9" operator="containsText" text="Y">
      <formula>NOT(ISERROR(SEARCH("Y",J17)))</formula>
    </cfRule>
  </conditionalFormatting>
  <conditionalFormatting sqref="L4:L19">
    <cfRule type="cellIs" dxfId="15" priority="6" operator="greaterThan">
      <formula>0</formula>
    </cfRule>
    <cfRule type="cellIs" dxfId="14" priority="7" operator="lessThan">
      <formula>0</formula>
    </cfRule>
    <cfRule type="cellIs" dxfId="13" priority="8" operator="equal">
      <formula>0</formula>
    </cfRule>
  </conditionalFormatting>
  <conditionalFormatting sqref="G4:G19">
    <cfRule type="cellIs" dxfId="9" priority="5" operator="equal">
      <formula>"DNP"</formula>
    </cfRule>
  </conditionalFormatting>
  <conditionalFormatting sqref="J4:J19">
    <cfRule type="containsText" dxfId="7" priority="4" operator="containsText" text="Y">
      <formula>NOT(ISERROR(SEARCH("Y",J4)))</formula>
    </cfRule>
  </conditionalFormatting>
  <conditionalFormatting sqref="J4:J19">
    <cfRule type="cellIs" dxfId="5" priority="3" operator="equal">
      <formula>"Y"</formula>
    </cfRule>
  </conditionalFormatting>
  <conditionalFormatting sqref="J2:J20">
    <cfRule type="containsText" dxfId="3" priority="2" operator="containsText" text="Y">
      <formula>NOT(ISERROR(SEARCH("Y",J2)))</formula>
    </cfRule>
  </conditionalFormatting>
  <conditionalFormatting sqref="J17">
    <cfRule type="containsText" dxfId="1" priority="1" operator="containsText" text="Y">
      <formula>NOT(ISERROR(SEARCH("Y",J17)))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K17"/>
  <sheetViews>
    <sheetView workbookViewId="0"/>
  </sheetViews>
  <sheetFormatPr defaultRowHeight="14.3"/>
  <cols>
    <col min="1" max="1" width="2.875" style="3" customWidth="1"/>
    <col min="2" max="5" width="6.875" style="3" bestFit="1" customWidth="1"/>
    <col min="6" max="6" width="7.125" style="3" bestFit="1" customWidth="1"/>
    <col min="7" max="7" width="6.875" style="3" customWidth="1"/>
    <col min="8" max="8" width="11.75" style="3" bestFit="1" customWidth="1"/>
    <col min="9" max="9" width="9" style="3"/>
    <col min="10" max="10" width="3.375" style="3" customWidth="1"/>
    <col min="11" max="11" width="43.75" style="3" bestFit="1" customWidth="1"/>
    <col min="12" max="16384" width="9" style="3"/>
  </cols>
  <sheetData>
    <row r="1" spans="2:11">
      <c r="B1" s="5" t="s">
        <v>17</v>
      </c>
    </row>
    <row r="2" spans="2:11">
      <c r="B2" s="3" t="s">
        <v>9</v>
      </c>
      <c r="C2" s="3" t="s">
        <v>10</v>
      </c>
      <c r="D2" s="3" t="s">
        <v>9</v>
      </c>
      <c r="E2" s="3" t="s">
        <v>9</v>
      </c>
      <c r="F2" s="3" t="s">
        <v>11</v>
      </c>
      <c r="G2" s="3" t="s">
        <v>0</v>
      </c>
      <c r="H2" s="3" t="s">
        <v>12</v>
      </c>
    </row>
    <row r="3" spans="2:11">
      <c r="B3" s="3" t="s">
        <v>13</v>
      </c>
      <c r="C3" s="3" t="s">
        <v>9</v>
      </c>
      <c r="D3" s="3" t="s">
        <v>4</v>
      </c>
      <c r="E3" s="3" t="s">
        <v>14</v>
      </c>
      <c r="F3" s="3" t="s">
        <v>15</v>
      </c>
      <c r="G3" s="3" t="s">
        <v>19</v>
      </c>
      <c r="H3" s="3" t="s">
        <v>16</v>
      </c>
      <c r="J3" s="8" t="s">
        <v>31</v>
      </c>
      <c r="K3" s="5" t="s">
        <v>30</v>
      </c>
    </row>
    <row r="4" spans="2:11">
      <c r="B4" s="4">
        <v>2007</v>
      </c>
      <c r="C4" s="4">
        <v>15</v>
      </c>
      <c r="D4" s="4">
        <v>3</v>
      </c>
      <c r="E4" s="4">
        <v>0</v>
      </c>
      <c r="F4" s="4">
        <v>18</v>
      </c>
      <c r="G4" s="4">
        <v>233</v>
      </c>
      <c r="H4" s="4" t="s">
        <v>18</v>
      </c>
      <c r="K4" s="7" t="s">
        <v>28</v>
      </c>
    </row>
    <row r="5" spans="2:11">
      <c r="B5" s="4">
        <v>2008</v>
      </c>
      <c r="C5" s="4">
        <v>16</v>
      </c>
      <c r="D5" s="4">
        <v>5</v>
      </c>
      <c r="E5" s="4">
        <v>0</v>
      </c>
      <c r="F5" s="4">
        <v>21</v>
      </c>
      <c r="G5" s="4">
        <v>221</v>
      </c>
      <c r="H5" s="4" t="s">
        <v>20</v>
      </c>
      <c r="K5" s="5" t="s">
        <v>32</v>
      </c>
    </row>
    <row r="6" spans="2:11">
      <c r="B6" s="4">
        <v>2009</v>
      </c>
      <c r="C6" s="4">
        <v>19</v>
      </c>
      <c r="D6" s="4">
        <v>5</v>
      </c>
      <c r="E6" s="4">
        <v>0</v>
      </c>
      <c r="F6" s="4">
        <v>23</v>
      </c>
      <c r="G6" s="4">
        <v>253</v>
      </c>
      <c r="H6" s="4" t="s">
        <v>21</v>
      </c>
      <c r="K6" s="5" t="s">
        <v>38</v>
      </c>
    </row>
    <row r="7" spans="2:11">
      <c r="B7" s="4">
        <v>2010</v>
      </c>
      <c r="C7" s="4">
        <v>16</v>
      </c>
      <c r="D7" s="4">
        <v>0</v>
      </c>
      <c r="E7" s="4">
        <v>0</v>
      </c>
      <c r="F7" s="4">
        <v>0</v>
      </c>
      <c r="G7" s="4">
        <v>0</v>
      </c>
      <c r="H7" s="4" t="s">
        <v>22</v>
      </c>
      <c r="K7" s="5" t="s">
        <v>41</v>
      </c>
    </row>
    <row r="8" spans="2:11">
      <c r="B8" s="4">
        <v>2011</v>
      </c>
      <c r="C8" s="4">
        <v>16</v>
      </c>
      <c r="D8" s="4">
        <v>8</v>
      </c>
      <c r="E8" s="4">
        <v>0</v>
      </c>
      <c r="F8" s="4">
        <v>26</v>
      </c>
      <c r="G8" s="4">
        <v>165</v>
      </c>
      <c r="H8" s="4" t="s">
        <v>23</v>
      </c>
      <c r="J8" s="72" t="s">
        <v>31</v>
      </c>
      <c r="K8" s="7" t="s">
        <v>45</v>
      </c>
    </row>
    <row r="9" spans="2:11">
      <c r="B9" s="4">
        <v>2012</v>
      </c>
      <c r="C9" s="4">
        <v>17</v>
      </c>
      <c r="D9" s="4">
        <v>1</v>
      </c>
      <c r="E9" s="4">
        <v>0</v>
      </c>
      <c r="F9" s="4">
        <v>38</v>
      </c>
      <c r="G9" s="4">
        <v>38</v>
      </c>
      <c r="H9" s="4" t="s">
        <v>24</v>
      </c>
      <c r="J9" s="73" t="s">
        <v>31</v>
      </c>
      <c r="K9" s="7" t="s">
        <v>43</v>
      </c>
    </row>
    <row r="10" spans="2:11">
      <c r="B10" s="4">
        <v>2013</v>
      </c>
      <c r="C10" s="4">
        <v>16</v>
      </c>
      <c r="D10" s="4">
        <v>5</v>
      </c>
      <c r="E10" s="4">
        <v>0</v>
      </c>
      <c r="F10" s="4">
        <v>32</v>
      </c>
      <c r="G10" s="4">
        <v>107</v>
      </c>
      <c r="H10" s="4" t="s">
        <v>25</v>
      </c>
    </row>
    <row r="11" spans="2:11">
      <c r="B11" s="4">
        <v>2014</v>
      </c>
      <c r="C11" s="4">
        <v>16</v>
      </c>
      <c r="D11" s="4">
        <v>7</v>
      </c>
      <c r="E11" s="4">
        <v>0</v>
      </c>
      <c r="F11" s="4">
        <v>22</v>
      </c>
      <c r="G11" s="4">
        <v>123</v>
      </c>
      <c r="H11" s="4" t="s">
        <v>27</v>
      </c>
    </row>
    <row r="12" spans="2:11">
      <c r="B12" s="4">
        <v>2015</v>
      </c>
      <c r="C12" s="4">
        <v>16</v>
      </c>
      <c r="D12" s="4">
        <v>8</v>
      </c>
      <c r="E12" s="4">
        <v>0</v>
      </c>
      <c r="F12" s="4">
        <v>27</v>
      </c>
      <c r="G12" s="4">
        <v>168</v>
      </c>
      <c r="H12" s="4" t="s">
        <v>26</v>
      </c>
    </row>
    <row r="13" spans="2:11">
      <c r="B13" s="4">
        <v>2016</v>
      </c>
      <c r="C13" s="4">
        <v>17</v>
      </c>
      <c r="D13" s="4">
        <v>10</v>
      </c>
      <c r="E13" s="4">
        <v>0</v>
      </c>
      <c r="F13" s="4">
        <v>33</v>
      </c>
      <c r="G13" s="4">
        <v>241</v>
      </c>
      <c r="H13" s="4" t="s">
        <v>29</v>
      </c>
    </row>
    <row r="14" spans="2:11">
      <c r="B14" s="4">
        <v>2017</v>
      </c>
      <c r="C14" s="4">
        <v>16</v>
      </c>
      <c r="D14" s="4">
        <v>15</v>
      </c>
      <c r="E14" s="4">
        <v>0</v>
      </c>
      <c r="F14" s="4">
        <v>30</v>
      </c>
      <c r="G14" s="4">
        <v>245</v>
      </c>
      <c r="H14" s="4" t="s">
        <v>34</v>
      </c>
    </row>
    <row r="15" spans="2:11">
      <c r="B15" s="4">
        <v>2018</v>
      </c>
      <c r="C15" s="4">
        <v>16</v>
      </c>
      <c r="D15" s="4">
        <v>12</v>
      </c>
      <c r="E15" s="4">
        <v>0</v>
      </c>
      <c r="F15" s="4">
        <v>35</v>
      </c>
      <c r="G15" s="4">
        <v>273</v>
      </c>
      <c r="H15" s="4" t="s">
        <v>40</v>
      </c>
    </row>
    <row r="16" spans="2:11">
      <c r="B16" s="4">
        <v>2019</v>
      </c>
      <c r="C16" s="4">
        <v>14</v>
      </c>
      <c r="D16" s="4">
        <v>13</v>
      </c>
      <c r="E16" s="4" t="s">
        <v>46</v>
      </c>
      <c r="F16" s="4" t="s">
        <v>47</v>
      </c>
      <c r="G16" s="4">
        <v>280</v>
      </c>
      <c r="H16" s="4" t="s">
        <v>44</v>
      </c>
    </row>
    <row r="17" spans="2:8">
      <c r="B17" s="4">
        <v>2020</v>
      </c>
      <c r="C17" s="4">
        <v>14</v>
      </c>
      <c r="D17" s="4">
        <v>13</v>
      </c>
      <c r="E17" s="4">
        <v>0</v>
      </c>
      <c r="F17" s="4">
        <v>33</v>
      </c>
      <c r="G17" s="4">
        <v>250</v>
      </c>
      <c r="H17" s="4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 Log</vt:lpstr>
      <vt:lpstr>Record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2016-01-29T16:37:49Z</dcterms:created>
  <dcterms:modified xsi:type="dcterms:W3CDTF">2020-10-19T19:04:14Z</dcterms:modified>
</cp:coreProperties>
</file>